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450" windowWidth="7215" windowHeight="8580" tabRatio="829" activeTab="0"/>
  </bookViews>
  <sheets>
    <sheet name="Messung A" sheetId="1" r:id="rId1"/>
    <sheet name="Messung B" sheetId="2" r:id="rId2"/>
    <sheet name="Messung C" sheetId="3" r:id="rId3"/>
    <sheet name="Messung D" sheetId="4" r:id="rId4"/>
    <sheet name="Messung E" sheetId="5" r:id="rId5"/>
    <sheet name="CPK Auswertung" sheetId="6" r:id="rId6"/>
    <sheet name="QRK" sheetId="7" r:id="rId7"/>
    <sheet name="Histogramm" sheetId="8" r:id="rId8"/>
    <sheet name="Ausdruck für A" sheetId="9" r:id="rId9"/>
    <sheet name="BI" sheetId="10" r:id="rId10"/>
  </sheets>
  <definedNames>
    <definedName name="_xlnm.Print_Area" localSheetId="8">'Ausdruck für A'!$A$1:$L$32</definedName>
    <definedName name="_xlnm.Print_Area" localSheetId="5">'CPK Auswertung'!$A$1:$H$45</definedName>
    <definedName name="_xlnm.Print_Area" localSheetId="7">'Histogramm'!$D$6:$I$39</definedName>
    <definedName name="_xlnm.Print_Area" localSheetId="0">'Messung A'!$A$1:$L$36</definedName>
    <definedName name="_xlnm.Print_Area" localSheetId="1">'Messung B'!$A$1:$L$36</definedName>
    <definedName name="_xlnm.Print_Area" localSheetId="2">'Messung C'!$A$1:$L$36</definedName>
    <definedName name="_xlnm.Print_Area" localSheetId="3">'Messung D'!$A$1:$L$36</definedName>
    <definedName name="_xlnm.Print_Area" localSheetId="4">'Messung E'!$A$1:$L$36</definedName>
    <definedName name="_xlnm.Print_Area" localSheetId="6">'QRK'!$E$6:$J$39</definedName>
  </definedNames>
  <calcPr fullCalcOnLoad="1"/>
</workbook>
</file>

<file path=xl/sharedStrings.xml><?xml version="1.0" encoding="utf-8"?>
<sst xmlns="http://schemas.openxmlformats.org/spreadsheetml/2006/main" count="259" uniqueCount="70">
  <si>
    <t>Nennmaß</t>
  </si>
  <si>
    <t>Maximum</t>
  </si>
  <si>
    <t>Mittelwert</t>
  </si>
  <si>
    <t>Minimum</t>
  </si>
  <si>
    <t>Standardabweichung</t>
  </si>
  <si>
    <t>x-quer + 3s</t>
  </si>
  <si>
    <t>x-quer  - 3s</t>
  </si>
  <si>
    <t>Datum</t>
  </si>
  <si>
    <t>Messwerte</t>
  </si>
  <si>
    <t xml:space="preserve"> Maschinenfähigkeitsuntersuchung</t>
  </si>
  <si>
    <t>Maschine</t>
  </si>
  <si>
    <t>Maschinen-Nummer</t>
  </si>
  <si>
    <t>Teil</t>
  </si>
  <si>
    <t>Teile-Nummer</t>
  </si>
  <si>
    <t>Maßeinheit</t>
  </si>
  <si>
    <t>Meßmittel</t>
  </si>
  <si>
    <t>Oberere Toleranz</t>
  </si>
  <si>
    <t>Untere Toleranz</t>
  </si>
  <si>
    <t>Merkmal</t>
  </si>
  <si>
    <t>OT</t>
  </si>
  <si>
    <t>MW</t>
  </si>
  <si>
    <t>UT</t>
  </si>
  <si>
    <t>NM</t>
  </si>
  <si>
    <t>Fähigkeitsfaktor ( cm )</t>
  </si>
  <si>
    <t>zentrierte Fähigkeit ( cmk )</t>
  </si>
  <si>
    <t xml:space="preserve"> </t>
  </si>
  <si>
    <r>
      <t>C</t>
    </r>
    <r>
      <rPr>
        <b/>
        <vertAlign val="subscript"/>
        <sz val="10"/>
        <rFont val="Arial"/>
        <family val="2"/>
      </rPr>
      <t>m</t>
    </r>
    <r>
      <rPr>
        <b/>
        <sz val="10"/>
        <rFont val="Arial"/>
        <family val="2"/>
      </rPr>
      <t>=</t>
    </r>
    <r>
      <rPr>
        <b/>
        <vertAlign val="superscript"/>
        <sz val="10"/>
        <rFont val="Arial"/>
        <family val="2"/>
      </rPr>
      <t>OT-UT</t>
    </r>
    <r>
      <rPr>
        <b/>
        <sz val="10"/>
        <rFont val="Arial"/>
        <family val="2"/>
      </rPr>
      <t>/</t>
    </r>
    <r>
      <rPr>
        <b/>
        <vertAlign val="subscript"/>
        <sz val="10"/>
        <rFont val="Arial"/>
        <family val="2"/>
      </rPr>
      <t>6s</t>
    </r>
  </si>
  <si>
    <r>
      <t>C</t>
    </r>
    <r>
      <rPr>
        <vertAlign val="subscript"/>
        <sz val="10"/>
        <rFont val="Arial"/>
        <family val="2"/>
      </rPr>
      <t>m unten</t>
    </r>
    <r>
      <rPr>
        <sz val="10"/>
        <rFont val="Arial"/>
        <family val="2"/>
      </rPr>
      <t>=</t>
    </r>
    <r>
      <rPr>
        <vertAlign val="superscript"/>
        <sz val="10"/>
        <rFont val="Arial"/>
        <family val="2"/>
      </rPr>
      <t>MW - UT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3s</t>
    </r>
  </si>
  <si>
    <t>Untere Toleranz          UT</t>
  </si>
  <si>
    <t>Oberere Toleranz       OT</t>
  </si>
  <si>
    <t>Mittelwert                   MW</t>
  </si>
  <si>
    <t>Standardabweichung   S</t>
  </si>
  <si>
    <t>Fehler oder Verbesserungen bitte an: mail@spritzgussweb.de</t>
  </si>
  <si>
    <t>Kennwort für Blattschutz anfordern:mail@spritzgussweb.de</t>
  </si>
  <si>
    <t>Programm darf kopiert und weitergegen werden.</t>
  </si>
  <si>
    <t>Copyright und Quellhinweis düefen nicht entfernt werden.</t>
  </si>
  <si>
    <t>Datum:</t>
  </si>
  <si>
    <t>Ergebnis</t>
  </si>
  <si>
    <r>
      <t>C</t>
    </r>
    <r>
      <rPr>
        <vertAlign val="subscript"/>
        <sz val="10"/>
        <rFont val="Arial"/>
        <family val="2"/>
      </rPr>
      <t>m oben</t>
    </r>
    <r>
      <rPr>
        <sz val="10"/>
        <rFont val="Arial"/>
        <family val="2"/>
      </rPr>
      <t>=</t>
    </r>
    <r>
      <rPr>
        <vertAlign val="superscript"/>
        <sz val="10"/>
        <rFont val="Arial"/>
        <family val="2"/>
      </rPr>
      <t>OT - MW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3s</t>
    </r>
  </si>
  <si>
    <r>
      <t>C</t>
    </r>
    <r>
      <rPr>
        <b/>
        <vertAlign val="subscript"/>
        <sz val="10"/>
        <rFont val="Arial"/>
        <family val="2"/>
      </rPr>
      <t>mk</t>
    </r>
    <r>
      <rPr>
        <b/>
        <sz val="10"/>
        <rFont val="Arial"/>
        <family val="2"/>
      </rPr>
      <t>=kritische{C</t>
    </r>
    <r>
      <rPr>
        <b/>
        <vertAlign val="subscript"/>
        <sz val="10"/>
        <rFont val="Arial"/>
        <family val="2"/>
      </rPr>
      <t>m oben</t>
    </r>
    <r>
      <rPr>
        <b/>
        <sz val="10"/>
        <rFont val="Arial"/>
        <family val="2"/>
      </rPr>
      <t>;C</t>
    </r>
    <r>
      <rPr>
        <b/>
        <vertAlign val="subscript"/>
        <sz val="10"/>
        <rFont val="Arial"/>
        <family val="2"/>
      </rPr>
      <t>m unten</t>
    </r>
    <r>
      <rPr>
        <b/>
        <sz val="10"/>
        <rFont val="Arial"/>
        <family val="2"/>
      </rPr>
      <t>}</t>
    </r>
  </si>
  <si>
    <t>Durchmesser 12H9</t>
  </si>
  <si>
    <t>mm</t>
  </si>
  <si>
    <t>E120</t>
  </si>
  <si>
    <t>3Punktmikrometer</t>
  </si>
  <si>
    <t xml:space="preserve"> Prozessfähigkeitsuntersuchung</t>
  </si>
  <si>
    <t>Vorgenommene Messungen</t>
  </si>
  <si>
    <t>Messung A (je 50 Bauteile)</t>
  </si>
  <si>
    <t>Messung B (je 50 Bauteile)</t>
  </si>
  <si>
    <t>Messung C (je 50 Bauteile)</t>
  </si>
  <si>
    <t>Messung D (je 50 Bauteile)</t>
  </si>
  <si>
    <t>Messung E (je 50 Bauteile)</t>
  </si>
  <si>
    <r>
      <t>C</t>
    </r>
    <r>
      <rPr>
        <vertAlign val="subscript"/>
        <sz val="10"/>
        <rFont val="Arial"/>
        <family val="2"/>
      </rPr>
      <t>p oben</t>
    </r>
    <r>
      <rPr>
        <sz val="10"/>
        <rFont val="Arial"/>
        <family val="2"/>
      </rPr>
      <t>=</t>
    </r>
    <r>
      <rPr>
        <vertAlign val="superscript"/>
        <sz val="10"/>
        <rFont val="Arial"/>
        <family val="2"/>
      </rPr>
      <t>OT - MW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3s</t>
    </r>
  </si>
  <si>
    <r>
      <t>C</t>
    </r>
    <r>
      <rPr>
        <vertAlign val="subscript"/>
        <sz val="10"/>
        <rFont val="Arial"/>
        <family val="2"/>
      </rPr>
      <t>p unten</t>
    </r>
    <r>
      <rPr>
        <sz val="10"/>
        <rFont val="Arial"/>
        <family val="2"/>
      </rPr>
      <t>=</t>
    </r>
    <r>
      <rPr>
        <vertAlign val="superscript"/>
        <sz val="10"/>
        <rFont val="Arial"/>
        <family val="2"/>
      </rPr>
      <t>MW - UT</t>
    </r>
    <r>
      <rPr>
        <sz val="10"/>
        <rFont val="Arial"/>
        <family val="2"/>
      </rPr>
      <t>/</t>
    </r>
    <r>
      <rPr>
        <vertAlign val="subscript"/>
        <sz val="10"/>
        <rFont val="Arial"/>
        <family val="2"/>
      </rPr>
      <t>3s</t>
    </r>
  </si>
  <si>
    <r>
      <t>C</t>
    </r>
    <r>
      <rPr>
        <b/>
        <vertAlign val="subscript"/>
        <sz val="10"/>
        <rFont val="Arial"/>
        <family val="2"/>
      </rPr>
      <t>p</t>
    </r>
    <r>
      <rPr>
        <b/>
        <sz val="10"/>
        <rFont val="Arial"/>
        <family val="2"/>
      </rPr>
      <t>=</t>
    </r>
    <r>
      <rPr>
        <b/>
        <vertAlign val="superscript"/>
        <sz val="10"/>
        <rFont val="Arial"/>
        <family val="2"/>
      </rPr>
      <t>OT-UT</t>
    </r>
    <r>
      <rPr>
        <b/>
        <sz val="10"/>
        <rFont val="Arial"/>
        <family val="2"/>
      </rPr>
      <t>/</t>
    </r>
    <r>
      <rPr>
        <b/>
        <vertAlign val="subscript"/>
        <sz val="10"/>
        <rFont val="Arial"/>
        <family val="2"/>
      </rPr>
      <t>6s</t>
    </r>
  </si>
  <si>
    <r>
      <t>C</t>
    </r>
    <r>
      <rPr>
        <b/>
        <vertAlign val="subscript"/>
        <sz val="10"/>
        <rFont val="Arial"/>
        <family val="2"/>
      </rPr>
      <t>pk</t>
    </r>
    <r>
      <rPr>
        <b/>
        <sz val="10"/>
        <rFont val="Arial"/>
        <family val="2"/>
      </rPr>
      <t>=kritische{C</t>
    </r>
    <r>
      <rPr>
        <b/>
        <vertAlign val="subscript"/>
        <sz val="10"/>
        <rFont val="Arial"/>
        <family val="2"/>
      </rPr>
      <t>p oben</t>
    </r>
    <r>
      <rPr>
        <b/>
        <sz val="10"/>
        <rFont val="Arial"/>
        <family val="2"/>
      </rPr>
      <t>;C</t>
    </r>
    <r>
      <rPr>
        <b/>
        <vertAlign val="subscript"/>
        <sz val="10"/>
        <rFont val="Arial"/>
        <family val="2"/>
      </rPr>
      <t>p unten</t>
    </r>
    <r>
      <rPr>
        <b/>
        <sz val="10"/>
        <rFont val="Arial"/>
        <family val="2"/>
      </rPr>
      <t>}</t>
    </r>
  </si>
  <si>
    <t>Putz GmbH</t>
  </si>
  <si>
    <t>A-5441 Abtenau, Waldhof 24</t>
  </si>
  <si>
    <t>www.mpp-Austria.at</t>
  </si>
  <si>
    <t>und größer</t>
  </si>
  <si>
    <t>Häufigkeit</t>
  </si>
  <si>
    <t>Qualitätsregelkarte</t>
  </si>
  <si>
    <t>Mittelwerte</t>
  </si>
  <si>
    <t>Messung A</t>
  </si>
  <si>
    <t>Messung B</t>
  </si>
  <si>
    <t>Messung C</t>
  </si>
  <si>
    <t>Messung D</t>
  </si>
  <si>
    <t>Messung E</t>
  </si>
  <si>
    <t>Die Kontrollgrafik zeigt, dass der Prozess unter statistischer Kontrolle (stabil) läuft!</t>
  </si>
  <si>
    <t>Keine Verletzung der Grenzen und keine erkennbaren Muster!</t>
  </si>
  <si>
    <t>Engel 120to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</si>
</sst>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00"/>
    <numFmt numFmtId="189" formatCode="#,##0.000"/>
    <numFmt numFmtId="190" formatCode="d/\ mmmm\ yyyy"/>
    <numFmt numFmtId="191" formatCode="00000"/>
    <numFmt numFmtId="192" formatCode="dd/mm\ yyyy"/>
    <numFmt numFmtId="193" formatCode="dd\-mm\-yyyy"/>
    <numFmt numFmtId="194" formatCode="mmm/yyyy"/>
  </numFmts>
  <fonts count="3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4.75"/>
      <name val="Arial"/>
      <family val="0"/>
    </font>
    <font>
      <sz val="12"/>
      <name val="Arial"/>
      <family val="0"/>
    </font>
    <font>
      <sz val="8.5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57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9"/>
      <name val="Arial"/>
      <family val="0"/>
    </font>
    <font>
      <sz val="16.5"/>
      <name val="Arial"/>
      <family val="0"/>
    </font>
    <font>
      <b/>
      <sz val="19.75"/>
      <name val="Arial"/>
      <family val="0"/>
    </font>
    <font>
      <b/>
      <sz val="16.5"/>
      <name val="Arial"/>
      <family val="0"/>
    </font>
    <font>
      <i/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color indexed="9"/>
      <name val="Arial"/>
      <family val="2"/>
    </font>
    <font>
      <b/>
      <sz val="14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37"/>
      </left>
      <right style="medium">
        <color indexed="37"/>
      </right>
      <top style="medium">
        <color indexed="37"/>
      </top>
      <bottom style="medium">
        <color indexed="37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37"/>
      </left>
      <right style="medium">
        <color indexed="37"/>
      </right>
      <top style="medium">
        <color indexed="37"/>
      </top>
      <bottom>
        <color indexed="63"/>
      </bottom>
    </border>
    <border>
      <left style="medium">
        <color indexed="37"/>
      </left>
      <right style="medium">
        <color indexed="37"/>
      </right>
      <top>
        <color indexed="63"/>
      </top>
      <bottom style="medium">
        <color indexed="37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190" fontId="0" fillId="2" borderId="4" xfId="0" applyNumberFormat="1" applyFill="1" applyBorder="1" applyAlignment="1" applyProtection="1">
      <alignment horizontal="center"/>
      <protection hidden="1" locked="0"/>
    </xf>
    <xf numFmtId="0" fontId="0" fillId="0" borderId="4" xfId="0" applyBorder="1" applyAlignment="1" applyProtection="1">
      <alignment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4" xfId="0" applyNumberForma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190" fontId="0" fillId="2" borderId="4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 horizontal="left"/>
      <protection hidden="1"/>
    </xf>
    <xf numFmtId="0" fontId="1" fillId="0" borderId="4" xfId="0" applyFont="1" applyBorder="1" applyAlignment="1" applyProtection="1">
      <alignment/>
      <protection hidden="1"/>
    </xf>
    <xf numFmtId="188" fontId="1" fillId="2" borderId="4" xfId="0" applyNumberFormat="1" applyFont="1" applyFill="1" applyBorder="1" applyAlignment="1" applyProtection="1">
      <alignment horizontal="center"/>
      <protection hidden="1"/>
    </xf>
    <xf numFmtId="188" fontId="0" fillId="0" borderId="4" xfId="0" applyNumberFormat="1" applyBorder="1" applyAlignment="1" applyProtection="1">
      <alignment horizontal="center"/>
      <protection hidden="1"/>
    </xf>
    <xf numFmtId="188" fontId="1" fillId="0" borderId="4" xfId="0" applyNumberFormat="1" applyFont="1" applyBorder="1" applyAlignment="1" applyProtection="1">
      <alignment horizontal="center"/>
      <protection hidden="1"/>
    </xf>
    <xf numFmtId="11" fontId="1" fillId="0" borderId="4" xfId="0" applyNumberFormat="1" applyFont="1" applyBorder="1" applyAlignment="1" applyProtection="1">
      <alignment/>
      <protection hidden="1"/>
    </xf>
    <xf numFmtId="0" fontId="16" fillId="4" borderId="0" xfId="0" applyFont="1" applyFill="1" applyAlignment="1" applyProtection="1">
      <alignment horizontal="right"/>
      <protection hidden="1"/>
    </xf>
    <xf numFmtId="0" fontId="22" fillId="4" borderId="0" xfId="18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4" borderId="0" xfId="0" applyFont="1" applyFill="1" applyAlignment="1" applyProtection="1">
      <alignment horizontal="left"/>
      <protection hidden="1"/>
    </xf>
    <xf numFmtId="0" fontId="0" fillId="4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0" fillId="0" borderId="0" xfId="0" applyNumberFormat="1" applyFont="1" applyBorder="1" applyAlignment="1" applyProtection="1">
      <alignment/>
      <protection hidden="1"/>
    </xf>
    <xf numFmtId="0" fontId="16" fillId="4" borderId="0" xfId="0" applyFont="1" applyFill="1" applyAlignment="1" applyProtection="1">
      <alignment horizontal="left"/>
      <protection hidden="1"/>
    </xf>
    <xf numFmtId="0" fontId="22" fillId="4" borderId="0" xfId="18" applyFont="1" applyFill="1" applyAlignment="1" applyProtection="1">
      <alignment horizontal="left"/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7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3" fillId="0" borderId="8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90" fontId="0" fillId="0" borderId="0" xfId="0" applyNumberFormat="1" applyAlignment="1" applyProtection="1">
      <alignment horizontal="left"/>
      <protection hidden="1"/>
    </xf>
    <xf numFmtId="0" fontId="26" fillId="0" borderId="9" xfId="0" applyFon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2" xfId="0" applyFill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6" fillId="0" borderId="1" xfId="0" applyFont="1" applyFill="1" applyBorder="1" applyAlignment="1" applyProtection="1">
      <alignment horizontal="right" vertical="center" wrapText="1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4" xfId="0" applyNumberFormat="1" applyFill="1" applyBorder="1" applyAlignment="1" applyProtection="1">
      <alignment horizontal="center"/>
      <protection hidden="1"/>
    </xf>
    <xf numFmtId="190" fontId="0" fillId="0" borderId="4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88" fontId="1" fillId="0" borderId="4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26" fillId="0" borderId="9" xfId="0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/>
    </xf>
    <xf numFmtId="188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5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center"/>
      <protection/>
    </xf>
    <xf numFmtId="188" fontId="1" fillId="2" borderId="4" xfId="0" applyNumberFormat="1" applyFont="1" applyFill="1" applyBorder="1" applyAlignment="1" applyProtection="1">
      <alignment horizontal="center"/>
      <protection/>
    </xf>
    <xf numFmtId="0" fontId="30" fillId="0" borderId="16" xfId="0" applyFont="1" applyBorder="1" applyAlignment="1" applyProtection="1">
      <alignment horizontal="right"/>
      <protection hidden="1"/>
    </xf>
    <xf numFmtId="0" fontId="30" fillId="0" borderId="7" xfId="0" applyFont="1" applyBorder="1" applyAlignment="1" applyProtection="1">
      <alignment horizontal="center"/>
      <protection hidden="1"/>
    </xf>
    <xf numFmtId="193" fontId="30" fillId="0" borderId="17" xfId="0" applyNumberFormat="1" applyFont="1" applyBorder="1" applyAlignment="1" applyProtection="1">
      <alignment horizontal="center"/>
      <protection hidden="1" locked="0"/>
    </xf>
    <xf numFmtId="190" fontId="0" fillId="0" borderId="0" xfId="0" applyNumberFormat="1" applyFill="1" applyBorder="1" applyAlignment="1" applyProtection="1">
      <alignment horizontal="center"/>
      <protection/>
    </xf>
    <xf numFmtId="0" fontId="17" fillId="4" borderId="0" xfId="0" applyFont="1" applyFill="1" applyBorder="1" applyAlignment="1" applyProtection="1">
      <alignment horizontal="right" vertical="center" wrapText="1"/>
      <protection hidden="1"/>
    </xf>
    <xf numFmtId="0" fontId="18" fillId="4" borderId="0" xfId="0" applyFont="1" applyFill="1" applyBorder="1" applyAlignment="1" applyProtection="1">
      <alignment horizontal="right" vertical="center" wrapText="1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5" fillId="2" borderId="18" xfId="0" applyNumberFormat="1" applyFont="1" applyFill="1" applyBorder="1" applyAlignment="1" applyProtection="1">
      <alignment horizontal="center" vertical="center"/>
      <protection/>
    </xf>
    <xf numFmtId="0" fontId="5" fillId="2" borderId="19" xfId="0" applyNumberFormat="1" applyFont="1" applyFill="1" applyBorder="1" applyAlignment="1" applyProtection="1">
      <alignment horizontal="center" vertical="center"/>
      <protection/>
    </xf>
    <xf numFmtId="190" fontId="0" fillId="0" borderId="0" xfId="0" applyNumberFormat="1" applyAlignment="1" applyProtection="1">
      <alignment/>
      <protection hidden="1"/>
    </xf>
    <xf numFmtId="0" fontId="5" fillId="2" borderId="18" xfId="0" applyNumberFormat="1" applyFont="1" applyFill="1" applyBorder="1" applyAlignment="1" applyProtection="1">
      <alignment horizontal="center" vertical="center"/>
      <protection hidden="1"/>
    </xf>
    <xf numFmtId="0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 vertical="center"/>
      <protection hidden="1"/>
    </xf>
    <xf numFmtId="0" fontId="0" fillId="2" borderId="6" xfId="0" applyNumberFormat="1" applyFill="1" applyBorder="1" applyAlignment="1" applyProtection="1">
      <alignment horizontal="center"/>
      <protection hidden="1"/>
    </xf>
    <xf numFmtId="0" fontId="0" fillId="2" borderId="20" xfId="0" applyNumberForma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"/>
      <protection hidden="1"/>
    </xf>
    <xf numFmtId="0" fontId="4" fillId="4" borderId="0" xfId="0" applyFont="1" applyFill="1" applyAlignment="1" applyProtection="1">
      <alignment horizontal="left" vertical="center"/>
      <protection hidden="1"/>
    </xf>
    <xf numFmtId="0" fontId="5" fillId="0" borderId="18" xfId="0" applyNumberFormat="1" applyFont="1" applyFill="1" applyBorder="1" applyAlignment="1" applyProtection="1">
      <alignment horizontal="center" vertical="center"/>
      <protection hidden="1"/>
    </xf>
    <xf numFmtId="0" fontId="5" fillId="0" borderId="19" xfId="0" applyNumberFormat="1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right" vertical="center" wrapText="1"/>
      <protection hidden="1"/>
    </xf>
    <xf numFmtId="190" fontId="7" fillId="0" borderId="0" xfId="0" applyNumberFormat="1" applyFont="1" applyBorder="1" applyAlignment="1" applyProtection="1">
      <alignment horizontal="righ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Messwerte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05"/>
          <c:w val="0.92825"/>
          <c:h val="0.6305"/>
        </c:manualLayout>
      </c:layout>
      <c:lineChart>
        <c:grouping val="standard"/>
        <c:varyColors val="0"/>
        <c:ser>
          <c:idx val="0"/>
          <c:order val="0"/>
          <c:tx>
            <c:strRef>
              <c:f>'Messung A'!$E$5</c:f>
              <c:strCache>
                <c:ptCount val="1"/>
                <c:pt idx="0">
                  <c:v>Datum: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'BI'!$A$60:$AX$60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'BI'!$A$1</c:f>
              <c:strCache>
                <c:ptCount val="1"/>
                <c:pt idx="0">
                  <c:v>OT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'BI'!$A$2:$A$51</c:f>
              <c:numCache>
                <c:ptCount val="50"/>
                <c:pt idx="0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'BI'!$B$1</c:f>
              <c:strCache>
                <c:ptCount val="1"/>
                <c:pt idx="0">
                  <c:v>MW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'BI'!$B$2:$B$51</c:f>
              <c:numCache>
                <c:ptCount val="50"/>
                <c:pt idx="0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'BI'!$C$1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'BI'!$C$2:$C$51</c:f>
              <c:numCache>
                <c:ptCount val="50"/>
                <c:pt idx="0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5765290"/>
        <c:axId val="32125563"/>
      </c:lineChart>
      <c:catAx>
        <c:axId val="5576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25563"/>
        <c:crosses val="autoZero"/>
        <c:auto val="1"/>
        <c:lblOffset val="100"/>
        <c:noMultiLvlLbl val="0"/>
      </c:catAx>
      <c:valAx>
        <c:axId val="32125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765290"/>
        <c:crossesAt val="1"/>
        <c:crossBetween val="between"/>
        <c:dispUnits/>
      </c:valAx>
      <c:spPr>
        <a:gradFill rotWithShape="1">
          <a:gsLst>
            <a:gs pos="0">
              <a:srgbClr val="FFFFD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26"/>
          <c:y val="0.91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Messwerte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95"/>
          <c:w val="0.92825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'Messung B'!$E$5</c:f>
              <c:strCache>
                <c:ptCount val="1"/>
                <c:pt idx="0">
                  <c:v>Datum: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'BI'!$AY$60:$CV$60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'BI'!$AY$1</c:f>
              <c:strCache>
                <c:ptCount val="1"/>
                <c:pt idx="0">
                  <c:v>OT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'BI'!$AY$2:$AY$51</c:f>
              <c:numCache>
                <c:ptCount val="50"/>
                <c:pt idx="0">
                  <c:v>12.043</c:v>
                </c:pt>
                <c:pt idx="49">
                  <c:v>12.043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'BI'!$AZ$1</c:f>
              <c:strCache>
                <c:ptCount val="1"/>
                <c:pt idx="0">
                  <c:v>MW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'BI'!$AZ$2:$AZ$51</c:f>
              <c:numCache>
                <c:ptCount val="50"/>
                <c:pt idx="0">
                  <c:v>12</c:v>
                </c:pt>
                <c:pt idx="4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'BI'!$BA$1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'BI'!$BA$2:$BA$51</c:f>
              <c:numCache>
                <c:ptCount val="50"/>
                <c:pt idx="0">
                  <c:v>12</c:v>
                </c:pt>
                <c:pt idx="49">
                  <c:v>12</c:v>
                </c:pt>
              </c:numCache>
            </c:numRef>
          </c:val>
          <c:smooth val="0"/>
        </c:ser>
        <c:marker val="1"/>
        <c:axId val="20694612"/>
        <c:axId val="52033781"/>
      </c:line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33781"/>
        <c:crosses val="autoZero"/>
        <c:auto val="1"/>
        <c:lblOffset val="100"/>
        <c:noMultiLvlLbl val="0"/>
      </c:catAx>
      <c:valAx>
        <c:axId val="52033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4612"/>
        <c:crossesAt val="1"/>
        <c:crossBetween val="between"/>
        <c:dispUnits/>
      </c:valAx>
      <c:spPr>
        <a:gradFill rotWithShape="1">
          <a:gsLst>
            <a:gs pos="0">
              <a:srgbClr val="FFFFD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2075"/>
          <c:y val="0.91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Messwerte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95"/>
          <c:w val="0.92825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'Messung C'!$E$5</c:f>
              <c:strCache>
                <c:ptCount val="1"/>
                <c:pt idx="0">
                  <c:v>Datum: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'BI'!$CW$60:$ET$60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'BI'!$CW$1</c:f>
              <c:strCache>
                <c:ptCount val="1"/>
                <c:pt idx="0">
                  <c:v>OT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'BI'!$CW$2:$CW$51</c:f>
              <c:numCache>
                <c:ptCount val="50"/>
                <c:pt idx="0">
                  <c:v>12.043</c:v>
                </c:pt>
                <c:pt idx="49">
                  <c:v>12.043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'BI'!$CX$1</c:f>
              <c:strCache>
                <c:ptCount val="1"/>
                <c:pt idx="0">
                  <c:v>MW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'BI'!$CX$2:$CX$51</c:f>
              <c:numCache>
                <c:ptCount val="50"/>
                <c:pt idx="0">
                  <c:v>12</c:v>
                </c:pt>
                <c:pt idx="4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'BI'!$CY$1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'BI'!$CY$2:$CY$51</c:f>
              <c:numCache>
                <c:ptCount val="50"/>
                <c:pt idx="0">
                  <c:v>12</c:v>
                </c:pt>
                <c:pt idx="49">
                  <c:v>12</c:v>
                </c:pt>
              </c:numCache>
            </c:numRef>
          </c:val>
          <c:smooth val="0"/>
        </c:ser>
        <c:marker val="1"/>
        <c:axId val="65650846"/>
        <c:axId val="53986703"/>
      </c:lineChart>
      <c:catAx>
        <c:axId val="65650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86703"/>
        <c:crosses val="autoZero"/>
        <c:auto val="1"/>
        <c:lblOffset val="100"/>
        <c:noMultiLvlLbl val="0"/>
      </c:catAx>
      <c:valAx>
        <c:axId val="539867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50846"/>
        <c:crossesAt val="1"/>
        <c:crossBetween val="between"/>
        <c:dispUnits/>
      </c:valAx>
      <c:spPr>
        <a:gradFill rotWithShape="1">
          <a:gsLst>
            <a:gs pos="0">
              <a:srgbClr val="FFFFD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2075"/>
          <c:y val="0.91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Messwerte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95"/>
          <c:w val="0.92825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'Messung D'!$E$5</c:f>
              <c:strCache>
                <c:ptCount val="1"/>
                <c:pt idx="0">
                  <c:v>Datum: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'BI'!$EU$60:$GR$60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'BI'!$EU$1</c:f>
              <c:strCache>
                <c:ptCount val="1"/>
                <c:pt idx="0">
                  <c:v>OT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'BI'!$EU$2:$EU$51</c:f>
              <c:numCache>
                <c:ptCount val="50"/>
                <c:pt idx="0">
                  <c:v>12.043</c:v>
                </c:pt>
                <c:pt idx="49">
                  <c:v>12.043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'BI'!$EV$1</c:f>
              <c:strCache>
                <c:ptCount val="1"/>
                <c:pt idx="0">
                  <c:v>MW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'BI'!$EV$2:$EV$51</c:f>
              <c:numCache>
                <c:ptCount val="50"/>
                <c:pt idx="0">
                  <c:v>12</c:v>
                </c:pt>
                <c:pt idx="4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'BI'!$EW$1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'BI'!$EW$2:$EW$51</c:f>
              <c:numCache>
                <c:ptCount val="50"/>
                <c:pt idx="0">
                  <c:v>12</c:v>
                </c:pt>
                <c:pt idx="49">
                  <c:v>12</c:v>
                </c:pt>
              </c:numCache>
            </c:numRef>
          </c:val>
          <c:smooth val="0"/>
        </c:ser>
        <c:marker val="1"/>
        <c:axId val="16118280"/>
        <c:axId val="10846793"/>
      </c:lineChart>
      <c:catAx>
        <c:axId val="16118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46793"/>
        <c:crosses val="autoZero"/>
        <c:auto val="1"/>
        <c:lblOffset val="100"/>
        <c:noMultiLvlLbl val="0"/>
      </c:catAx>
      <c:valAx>
        <c:axId val="10846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18280"/>
        <c:crossesAt val="1"/>
        <c:crossBetween val="between"/>
        <c:dispUnits/>
      </c:valAx>
      <c:spPr>
        <a:gradFill rotWithShape="1">
          <a:gsLst>
            <a:gs pos="0">
              <a:srgbClr val="FFFFD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2075"/>
          <c:y val="0.91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Messwerte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595"/>
          <c:w val="0.92825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'Messung E'!$E$5</c:f>
              <c:strCache>
                <c:ptCount val="1"/>
                <c:pt idx="0">
                  <c:v>Datum: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'BI'!$GS$60:$IP$60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'BI'!$GS$1</c:f>
              <c:strCache>
                <c:ptCount val="1"/>
                <c:pt idx="0">
                  <c:v>OT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'BI'!$GS$2:$GS$51</c:f>
              <c:numCache>
                <c:ptCount val="50"/>
                <c:pt idx="0">
                  <c:v>12.043</c:v>
                </c:pt>
                <c:pt idx="49">
                  <c:v>12.043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'BI'!$GT$1</c:f>
              <c:strCache>
                <c:ptCount val="1"/>
                <c:pt idx="0">
                  <c:v>MW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'BI'!$GT$2:$GT$51</c:f>
              <c:numCache>
                <c:ptCount val="50"/>
                <c:pt idx="0">
                  <c:v>12</c:v>
                </c:pt>
                <c:pt idx="4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'BI'!$GU$1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'BI'!$GU$2:$GU$51</c:f>
              <c:numCache>
                <c:ptCount val="50"/>
                <c:pt idx="0">
                  <c:v>12</c:v>
                </c:pt>
                <c:pt idx="49">
                  <c:v>12</c:v>
                </c:pt>
              </c:numCache>
            </c:numRef>
          </c:val>
          <c:smooth val="0"/>
        </c:ser>
        <c:marker val="1"/>
        <c:axId val="30512274"/>
        <c:axId val="6175011"/>
      </c:line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5011"/>
        <c:crosses val="autoZero"/>
        <c:auto val="1"/>
        <c:lblOffset val="100"/>
        <c:noMultiLvlLbl val="0"/>
      </c:catAx>
      <c:valAx>
        <c:axId val="6175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12274"/>
        <c:crossesAt val="1"/>
        <c:crossBetween val="between"/>
        <c:dispUnits/>
      </c:valAx>
      <c:spPr>
        <a:gradFill rotWithShape="1">
          <a:gsLst>
            <a:gs pos="0">
              <a:srgbClr val="FFFFD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2075"/>
          <c:y val="0.916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Messwerte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475"/>
          <c:w val="0.96275"/>
          <c:h val="0.614"/>
        </c:manualLayout>
      </c:layout>
      <c:lineChart>
        <c:grouping val="standard"/>
        <c:varyColors val="0"/>
        <c:ser>
          <c:idx val="0"/>
          <c:order val="0"/>
          <c:tx>
            <c:strRef>
              <c:f>'Messung A'!$E$5:$G$5</c:f>
              <c:strCache>
                <c:ptCount val="1"/>
                <c:pt idx="0">
                  <c:v>Datum: 24-10-2006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'BI'!$A$60:$IP$60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'BI'!$A$100</c:f>
              <c:strCache>
                <c:ptCount val="1"/>
                <c:pt idx="0">
                  <c:v>OT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'BI'!$A$101:$A$350</c:f>
              <c:numCache>
                <c:ptCount val="250"/>
                <c:pt idx="0">
                  <c:v>12.043</c:v>
                </c:pt>
                <c:pt idx="249">
                  <c:v>12.043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'BI'!$B$100</c:f>
              <c:strCache>
                <c:ptCount val="1"/>
                <c:pt idx="0">
                  <c:v>MW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'BI'!$B$101:$B$350</c:f>
              <c:numCache>
                <c:ptCount val="250"/>
                <c:pt idx="0">
                  <c:v>12</c:v>
                </c:pt>
                <c:pt idx="24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'BI'!$C$100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'BI'!$C$101:$C$350</c:f>
              <c:numCache>
                <c:ptCount val="250"/>
                <c:pt idx="0">
                  <c:v>12</c:v>
                </c:pt>
                <c:pt idx="249">
                  <c:v>12</c:v>
                </c:pt>
              </c:numCache>
            </c:numRef>
          </c:val>
          <c:smooth val="0"/>
        </c:ser>
        <c:marker val="1"/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13853"/>
        <c:crosses val="autoZero"/>
        <c:auto val="1"/>
        <c:lblOffset val="100"/>
        <c:noMultiLvlLbl val="0"/>
      </c:catAx>
      <c:valAx>
        <c:axId val="30413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75100"/>
        <c:crossesAt val="1"/>
        <c:crossBetween val="between"/>
        <c:dispUnits/>
      </c:valAx>
      <c:spPr>
        <a:gradFill rotWithShape="1">
          <a:gsLst>
            <a:gs pos="0">
              <a:srgbClr val="FFFFD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58"/>
          <c:y val="0.922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Qualitätsregelkarte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7225"/>
          <c:w val="0.94575"/>
          <c:h val="0.64675"/>
        </c:manualLayout>
      </c:layout>
      <c:lineChart>
        <c:grouping val="standard"/>
        <c:varyColors val="0"/>
        <c:ser>
          <c:idx val="0"/>
          <c:order val="0"/>
          <c:tx>
            <c:strRef>
              <c:f>QRK!$D$25</c:f>
              <c:strCache>
                <c:ptCount val="1"/>
                <c:pt idx="0">
                  <c:v>Mittelwerte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QRK!$D$27:$D$31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QRK!$B$9</c:f>
              <c:strCache>
                <c:ptCount val="1"/>
                <c:pt idx="0">
                  <c:v>OT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QRK!$B$10:$B$21</c:f>
              <c:numCache>
                <c:ptCount val="12"/>
                <c:pt idx="0">
                  <c:v>12.043</c:v>
                </c:pt>
                <c:pt idx="11">
                  <c:v>12.043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QRK!$D$9</c:f>
              <c:strCache>
                <c:ptCount val="1"/>
                <c:pt idx="0">
                  <c:v>UT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QRK!$D$10:$D$21</c:f>
              <c:numCache>
                <c:ptCount val="12"/>
                <c:pt idx="0">
                  <c:v>12</c:v>
                </c:pt>
                <c:pt idx="11">
                  <c:v>12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QRK!$C$9</c:f>
              <c:strCache>
                <c:ptCount val="1"/>
                <c:pt idx="0">
                  <c:v>Nennmaß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QRK!$C$10:$C$21</c:f>
              <c:numCache>
                <c:ptCount val="12"/>
                <c:pt idx="0">
                  <c:v>12</c:v>
                </c:pt>
                <c:pt idx="11">
                  <c:v>12</c:v>
                </c:pt>
              </c:numCache>
            </c:numRef>
          </c:val>
          <c:smooth val="0"/>
        </c:ser>
        <c:marker val="1"/>
        <c:axId val="5289222"/>
        <c:axId val="47602999"/>
      </c:lineChart>
      <c:catAx>
        <c:axId val="5289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02999"/>
        <c:crosses val="autoZero"/>
        <c:auto val="1"/>
        <c:lblOffset val="100"/>
        <c:noMultiLvlLbl val="0"/>
      </c:catAx>
      <c:valAx>
        <c:axId val="476029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9222"/>
        <c:crossesAt val="1"/>
        <c:crossBetween val="between"/>
        <c:dispUnits/>
      </c:valAx>
      <c:spPr>
        <a:gradFill rotWithShape="1">
          <a:gsLst>
            <a:gs pos="0">
              <a:srgbClr val="FFFFD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279"/>
          <c:y val="0.93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Histogramm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735"/>
          <c:w val="0.74875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v>Häufigkeit</c:v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Histogramm!$A$5:$A$49</c:f>
              <c:strCache>
                <c:ptCount val="45"/>
                <c:pt idx="0">
                  <c:v>12</c:v>
                </c:pt>
                <c:pt idx="1">
                  <c:v>12001</c:v>
                </c:pt>
                <c:pt idx="2">
                  <c:v>12002</c:v>
                </c:pt>
                <c:pt idx="3">
                  <c:v>12003</c:v>
                </c:pt>
                <c:pt idx="4">
                  <c:v>12004</c:v>
                </c:pt>
                <c:pt idx="5">
                  <c:v>12005</c:v>
                </c:pt>
                <c:pt idx="6">
                  <c:v>12006</c:v>
                </c:pt>
                <c:pt idx="7">
                  <c:v>12007</c:v>
                </c:pt>
                <c:pt idx="8">
                  <c:v>12008</c:v>
                </c:pt>
                <c:pt idx="9">
                  <c:v>12009</c:v>
                </c:pt>
                <c:pt idx="10">
                  <c:v>1201</c:v>
                </c:pt>
                <c:pt idx="11">
                  <c:v>12011</c:v>
                </c:pt>
                <c:pt idx="12">
                  <c:v>12012</c:v>
                </c:pt>
                <c:pt idx="13">
                  <c:v>12013</c:v>
                </c:pt>
                <c:pt idx="14">
                  <c:v>12014</c:v>
                </c:pt>
                <c:pt idx="15">
                  <c:v>12015</c:v>
                </c:pt>
                <c:pt idx="16">
                  <c:v>12016</c:v>
                </c:pt>
                <c:pt idx="17">
                  <c:v>12017</c:v>
                </c:pt>
                <c:pt idx="18">
                  <c:v>12018</c:v>
                </c:pt>
                <c:pt idx="19">
                  <c:v>12019</c:v>
                </c:pt>
                <c:pt idx="20">
                  <c:v>1202</c:v>
                </c:pt>
                <c:pt idx="21">
                  <c:v>12021</c:v>
                </c:pt>
                <c:pt idx="22">
                  <c:v>12022</c:v>
                </c:pt>
                <c:pt idx="23">
                  <c:v>12023</c:v>
                </c:pt>
                <c:pt idx="24">
                  <c:v>12024</c:v>
                </c:pt>
                <c:pt idx="25">
                  <c:v>12025</c:v>
                </c:pt>
                <c:pt idx="26">
                  <c:v>12026</c:v>
                </c:pt>
                <c:pt idx="27">
                  <c:v>12027</c:v>
                </c:pt>
                <c:pt idx="28">
                  <c:v>12028</c:v>
                </c:pt>
                <c:pt idx="29">
                  <c:v>12029</c:v>
                </c:pt>
                <c:pt idx="30">
                  <c:v>1203</c:v>
                </c:pt>
                <c:pt idx="31">
                  <c:v>12031</c:v>
                </c:pt>
                <c:pt idx="32">
                  <c:v>12032</c:v>
                </c:pt>
                <c:pt idx="33">
                  <c:v>12033</c:v>
                </c:pt>
                <c:pt idx="34">
                  <c:v>12034</c:v>
                </c:pt>
                <c:pt idx="35">
                  <c:v>12035</c:v>
                </c:pt>
                <c:pt idx="36">
                  <c:v>12036</c:v>
                </c:pt>
                <c:pt idx="37">
                  <c:v>12037</c:v>
                </c:pt>
                <c:pt idx="38">
                  <c:v>12038</c:v>
                </c:pt>
                <c:pt idx="39">
                  <c:v>12039</c:v>
                </c:pt>
                <c:pt idx="40">
                  <c:v>1204</c:v>
                </c:pt>
                <c:pt idx="41">
                  <c:v>12041</c:v>
                </c:pt>
                <c:pt idx="42">
                  <c:v>12042</c:v>
                </c:pt>
                <c:pt idx="43">
                  <c:v>12043</c:v>
                </c:pt>
                <c:pt idx="44">
                  <c:v>und größer</c:v>
                </c:pt>
              </c:strCache>
            </c:strRef>
          </c:cat>
          <c:val>
            <c:numRef>
              <c:f>Histogramm!$B$5:$B$49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10</c:v>
                </c:pt>
                <c:pt idx="14">
                  <c:v>5</c:v>
                </c:pt>
                <c:pt idx="15">
                  <c:v>5</c:v>
                </c:pt>
                <c:pt idx="16">
                  <c:v>25</c:v>
                </c:pt>
                <c:pt idx="17">
                  <c:v>30</c:v>
                </c:pt>
                <c:pt idx="18">
                  <c:v>25</c:v>
                </c:pt>
                <c:pt idx="19">
                  <c:v>50</c:v>
                </c:pt>
                <c:pt idx="20">
                  <c:v>15</c:v>
                </c:pt>
                <c:pt idx="21">
                  <c:v>30</c:v>
                </c:pt>
                <c:pt idx="22">
                  <c:v>15</c:v>
                </c:pt>
                <c:pt idx="23">
                  <c:v>14</c:v>
                </c:pt>
                <c:pt idx="24">
                  <c:v>15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</c:ser>
        <c:gapWidth val="70"/>
        <c:axId val="25773808"/>
        <c:axId val="30637681"/>
      </c:barChart>
      <c:lineChart>
        <c:grouping val="standard"/>
        <c:varyColors val="0"/>
        <c:axId val="7303674"/>
        <c:axId val="65733067"/>
      </c:lineChart>
      <c:catAx>
        <c:axId val="25773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Durchmesser 12H9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37681"/>
        <c:crosses val="autoZero"/>
        <c:auto val="1"/>
        <c:lblOffset val="100"/>
        <c:noMultiLvlLbl val="0"/>
      </c:catAx>
      <c:valAx>
        <c:axId val="30637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73808"/>
        <c:crossesAt val="1"/>
        <c:crossBetween val="between"/>
        <c:dispUnits/>
      </c:valAx>
      <c:catAx>
        <c:axId val="7303674"/>
        <c:scaling>
          <c:orientation val="minMax"/>
        </c:scaling>
        <c:axPos val="b"/>
        <c:delete val="1"/>
        <c:majorTickMark val="in"/>
        <c:minorTickMark val="none"/>
        <c:tickLblPos val="nextTo"/>
        <c:crossAx val="65733067"/>
        <c:crosses val="autoZero"/>
        <c:auto val="1"/>
        <c:lblOffset val="100"/>
        <c:noMultiLvlLbl val="0"/>
      </c:catAx>
      <c:valAx>
        <c:axId val="657330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303674"/>
        <c:crosses val="max"/>
        <c:crossBetween val="between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Urwerte</a:t>
            </a:r>
          </a:p>
        </c:rich>
      </c:tx>
      <c:layout>
        <c:manualLayout>
          <c:xMode val="factor"/>
          <c:yMode val="factor"/>
          <c:x val="-0.25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3075"/>
          <c:w val="0.96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'Messung A'!$E$5</c:f>
              <c:strCache>
                <c:ptCount val="1"/>
                <c:pt idx="0">
                  <c:v>Messwerte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'BI'!$A$60:$AX$60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'BI'!$A$1</c:f>
              <c:strCache>
                <c:ptCount val="1"/>
                <c:pt idx="0">
                  <c:v>OT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'BI'!$A$2:$A$51</c:f>
              <c:numCache>
                <c:ptCount val="50"/>
                <c:pt idx="0">
                  <c:v>12.043</c:v>
                </c:pt>
                <c:pt idx="49">
                  <c:v>12.043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'BI'!$B$1</c:f>
              <c:strCache>
                <c:ptCount val="1"/>
                <c:pt idx="0">
                  <c:v>MW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trendline>
            <c:spPr>
              <a:ln w="12700">
                <a:solidFill>
                  <a:srgbClr val="00FF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'BI'!$B$2:$B$51</c:f>
              <c:numCache>
                <c:ptCount val="50"/>
                <c:pt idx="0">
                  <c:v>12</c:v>
                </c:pt>
                <c:pt idx="49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'BI'!$C$1</c:f>
              <c:strCache>
                <c:ptCount val="1"/>
                <c:pt idx="0">
                  <c:v>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val>
            <c:numRef>
              <c:f>'BI'!$C$2:$C$51</c:f>
              <c:numCache>
                <c:ptCount val="50"/>
                <c:pt idx="0">
                  <c:v>12</c:v>
                </c:pt>
                <c:pt idx="49">
                  <c:v>12</c:v>
                </c:pt>
              </c:numCache>
            </c:numRef>
          </c:val>
          <c:smooth val="0"/>
        </c:ser>
        <c:marker val="1"/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778181"/>
        <c:crosses val="autoZero"/>
        <c:auto val="1"/>
        <c:lblOffset val="100"/>
        <c:noMultiLvlLbl val="0"/>
      </c:catAx>
      <c:valAx>
        <c:axId val="22778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26692"/>
        <c:crossesAt val="1"/>
        <c:crossBetween val="between"/>
        <c:dispUnits/>
      </c:valAx>
      <c:spPr>
        <a:gradFill rotWithShape="1">
          <a:gsLst>
            <a:gs pos="0">
              <a:srgbClr val="FFFFDF"/>
            </a:gs>
            <a:gs pos="100000">
              <a:srgbClr val="FFFF00"/>
            </a:gs>
          </a:gsLst>
          <a:lin ang="5400000" scaled="1"/>
        </a:gradFill>
        <a:ln w="12700">
          <a:solidFill>
            <a:srgbClr val="FFFF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9525</xdr:rowOff>
    </xdr:from>
    <xdr:to>
      <xdr:col>10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4581525" y="3448050"/>
        <a:ext cx="3838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0</xdr:row>
      <xdr:rowOff>95250</xdr:rowOff>
    </xdr:from>
    <xdr:to>
      <xdr:col>9</xdr:col>
      <xdr:colOff>704850</xdr:colOff>
      <xdr:row>2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16609" t="15748" r="22145" b="13780"/>
        <a:stretch>
          <a:fillRect/>
        </a:stretch>
      </xdr:blipFill>
      <xdr:spPr>
        <a:xfrm>
          <a:off x="6848475" y="95250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9525</xdr:rowOff>
    </xdr:from>
    <xdr:to>
      <xdr:col>10</xdr:col>
      <xdr:colOff>628650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581525" y="3448050"/>
        <a:ext cx="3838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0</xdr:row>
      <xdr:rowOff>95250</xdr:rowOff>
    </xdr:from>
    <xdr:to>
      <xdr:col>10</xdr:col>
      <xdr:colOff>95250</xdr:colOff>
      <xdr:row>2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16609" t="15748" r="22145" b="13780"/>
        <a:stretch>
          <a:fillRect/>
        </a:stretch>
      </xdr:blipFill>
      <xdr:spPr>
        <a:xfrm>
          <a:off x="6848475" y="952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9525</xdr:rowOff>
    </xdr:from>
    <xdr:to>
      <xdr:col>10</xdr:col>
      <xdr:colOff>628650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581525" y="3448050"/>
        <a:ext cx="3838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0</xdr:row>
      <xdr:rowOff>95250</xdr:rowOff>
    </xdr:from>
    <xdr:to>
      <xdr:col>10</xdr:col>
      <xdr:colOff>95250</xdr:colOff>
      <xdr:row>2</xdr:row>
      <xdr:rowOff>95250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16609" t="15748" r="22145" b="13780"/>
        <a:stretch>
          <a:fillRect/>
        </a:stretch>
      </xdr:blipFill>
      <xdr:spPr>
        <a:xfrm>
          <a:off x="6848475" y="952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9525</xdr:rowOff>
    </xdr:from>
    <xdr:to>
      <xdr:col>10</xdr:col>
      <xdr:colOff>628650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581525" y="3448050"/>
        <a:ext cx="3838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0</xdr:row>
      <xdr:rowOff>95250</xdr:rowOff>
    </xdr:from>
    <xdr:to>
      <xdr:col>10</xdr:col>
      <xdr:colOff>95250</xdr:colOff>
      <xdr:row>2</xdr:row>
      <xdr:rowOff>95250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rcRect l="16609" t="15748" r="22145" b="13780"/>
        <a:stretch>
          <a:fillRect/>
        </a:stretch>
      </xdr:blipFill>
      <xdr:spPr>
        <a:xfrm>
          <a:off x="6848475" y="952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9525</xdr:rowOff>
    </xdr:from>
    <xdr:to>
      <xdr:col>10</xdr:col>
      <xdr:colOff>628650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581525" y="3448050"/>
        <a:ext cx="38385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0</xdr:row>
      <xdr:rowOff>95250</xdr:rowOff>
    </xdr:from>
    <xdr:to>
      <xdr:col>10</xdr:col>
      <xdr:colOff>95250</xdr:colOff>
      <xdr:row>2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16609" t="15748" r="22145" b="13780"/>
        <a:stretch>
          <a:fillRect/>
        </a:stretch>
      </xdr:blipFill>
      <xdr:spPr>
        <a:xfrm>
          <a:off x="6848475" y="95250"/>
          <a:ext cx="1038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25</xdr:row>
      <xdr:rowOff>47625</xdr:rowOff>
    </xdr:from>
    <xdr:to>
      <xdr:col>8</xdr:col>
      <xdr:colOff>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114300" y="4438650"/>
        <a:ext cx="9867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990600</xdr:colOff>
      <xdr:row>0</xdr:row>
      <xdr:rowOff>142875</xdr:rowOff>
    </xdr:from>
    <xdr:to>
      <xdr:col>7</xdr:col>
      <xdr:colOff>1905000</xdr:colOff>
      <xdr:row>4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16609" t="15748" r="22145" b="13780"/>
        <a:stretch>
          <a:fillRect/>
        </a:stretch>
      </xdr:blipFill>
      <xdr:spPr>
        <a:xfrm>
          <a:off x="8648700" y="142875"/>
          <a:ext cx="914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17</xdr:row>
      <xdr:rowOff>0</xdr:rowOff>
    </xdr:from>
    <xdr:to>
      <xdr:col>9</xdr:col>
      <xdr:colOff>657225</xdr:colOff>
      <xdr:row>37</xdr:row>
      <xdr:rowOff>123825</xdr:rowOff>
    </xdr:to>
    <xdr:graphicFrame>
      <xdr:nvGraphicFramePr>
        <xdr:cNvPr id="1" name="Chart 4"/>
        <xdr:cNvGraphicFramePr/>
      </xdr:nvGraphicFramePr>
      <xdr:xfrm>
        <a:off x="6257925" y="3086100"/>
        <a:ext cx="5638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381000</xdr:colOff>
      <xdr:row>4</xdr:row>
      <xdr:rowOff>152400</xdr:rowOff>
    </xdr:from>
    <xdr:to>
      <xdr:col>9</xdr:col>
      <xdr:colOff>1238250</xdr:colOff>
      <xdr:row>8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16609" t="15748" r="22145" b="13780"/>
        <a:stretch>
          <a:fillRect/>
        </a:stretch>
      </xdr:blipFill>
      <xdr:spPr>
        <a:xfrm>
          <a:off x="11620500" y="857250"/>
          <a:ext cx="857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28575</xdr:rowOff>
    </xdr:from>
    <xdr:to>
      <xdr:col>9</xdr:col>
      <xdr:colOff>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2619375" y="2762250"/>
        <a:ext cx="75057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4</xdr:row>
      <xdr:rowOff>104775</xdr:rowOff>
    </xdr:from>
    <xdr:to>
      <xdr:col>8</xdr:col>
      <xdr:colOff>1038225</xdr:colOff>
      <xdr:row>8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16609" t="15748" r="22145" b="13780"/>
        <a:stretch>
          <a:fillRect/>
        </a:stretch>
      </xdr:blipFill>
      <xdr:spPr>
        <a:xfrm>
          <a:off x="8820150" y="809625"/>
          <a:ext cx="771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</xdr:row>
      <xdr:rowOff>28575</xdr:rowOff>
    </xdr:from>
    <xdr:to>
      <xdr:col>10</xdr:col>
      <xdr:colOff>419100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2914650" y="1343025"/>
        <a:ext cx="55340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0</xdr:row>
      <xdr:rowOff>190500</xdr:rowOff>
    </xdr:from>
    <xdr:to>
      <xdr:col>1</xdr:col>
      <xdr:colOff>1228725</xdr:colOff>
      <xdr:row>2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l="16609" t="15748" r="22145" b="13780"/>
        <a:stretch>
          <a:fillRect/>
        </a:stretch>
      </xdr:blipFill>
      <xdr:spPr>
        <a:xfrm>
          <a:off x="333375" y="190500"/>
          <a:ext cx="10001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mpp-austria.at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pp-austria.at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1"/>
  <sheetViews>
    <sheetView tabSelected="1" view="pageBreakPreview" zoomScaleSheetLayoutView="100" workbookViewId="0" topLeftCell="A1">
      <selection activeCell="C12" sqref="C12:C13"/>
    </sheetView>
  </sheetViews>
  <sheetFormatPr defaultColWidth="11.421875" defaultRowHeight="12.75"/>
  <cols>
    <col min="1" max="1" width="2.57421875" style="13" customWidth="1"/>
    <col min="2" max="2" width="29.00390625" style="13" customWidth="1"/>
    <col min="3" max="3" width="27.28125" style="13" customWidth="1"/>
    <col min="4" max="4" width="9.7109375" style="13" customWidth="1"/>
    <col min="5" max="5" width="4.28125" style="13" customWidth="1"/>
    <col min="6" max="6" width="11.421875" style="13" hidden="1" customWidth="1"/>
    <col min="7" max="11" width="11.00390625" style="13" customWidth="1"/>
    <col min="12" max="12" width="1.7109375" style="13" customWidth="1"/>
    <col min="13" max="16384" width="11.421875" style="13" customWidth="1"/>
  </cols>
  <sheetData>
    <row r="1" ht="9.75" customHeight="1"/>
    <row r="2" spans="2:14" ht="48.75" customHeight="1">
      <c r="B2" s="33"/>
      <c r="C2" s="83" t="s">
        <v>60</v>
      </c>
      <c r="D2" s="84"/>
      <c r="E2" s="84"/>
      <c r="F2" s="84"/>
      <c r="G2" s="84"/>
      <c r="H2" s="84"/>
      <c r="I2" s="77"/>
      <c r="J2" s="78"/>
      <c r="K2" s="78"/>
      <c r="L2" s="34"/>
      <c r="M2" s="35"/>
      <c r="N2" s="35"/>
    </row>
    <row r="4" spans="5:11" ht="12.75">
      <c r="E4" s="85" t="s">
        <v>8</v>
      </c>
      <c r="F4" s="86"/>
      <c r="G4" s="86"/>
      <c r="H4" s="86"/>
      <c r="I4" s="86"/>
      <c r="J4" s="86"/>
      <c r="K4" s="87"/>
    </row>
    <row r="5" spans="2:11" ht="13.5" thickBot="1">
      <c r="B5" s="6" t="s">
        <v>10</v>
      </c>
      <c r="C5" s="65" t="s">
        <v>69</v>
      </c>
      <c r="E5" s="73" t="s">
        <v>36</v>
      </c>
      <c r="F5" s="74"/>
      <c r="G5" s="75"/>
      <c r="H5" s="75"/>
      <c r="I5" s="75"/>
      <c r="J5" s="75"/>
      <c r="K5" s="75"/>
    </row>
    <row r="6" spans="2:11" ht="13.5" thickBot="1">
      <c r="B6" s="6" t="s">
        <v>11</v>
      </c>
      <c r="C6" s="65" t="s">
        <v>42</v>
      </c>
      <c r="E6" s="36">
        <v>1</v>
      </c>
      <c r="F6" s="37"/>
      <c r="G6" s="69"/>
      <c r="H6" s="69"/>
      <c r="I6" s="69"/>
      <c r="J6" s="69"/>
      <c r="K6" s="69"/>
    </row>
    <row r="7" spans="2:11" ht="13.5" thickBot="1">
      <c r="B7" s="6" t="s">
        <v>12</v>
      </c>
      <c r="C7" s="65"/>
      <c r="E7" s="36">
        <v>2</v>
      </c>
      <c r="F7" s="37"/>
      <c r="G7" s="69"/>
      <c r="H7" s="69"/>
      <c r="I7" s="69"/>
      <c r="J7" s="69"/>
      <c r="K7" s="69"/>
    </row>
    <row r="8" spans="2:11" ht="13.5" thickBot="1">
      <c r="B8" s="6" t="s">
        <v>13</v>
      </c>
      <c r="C8" s="66"/>
      <c r="E8" s="36">
        <v>3</v>
      </c>
      <c r="F8" s="37"/>
      <c r="G8" s="69"/>
      <c r="H8" s="69"/>
      <c r="I8" s="69"/>
      <c r="J8" s="69"/>
      <c r="K8" s="69"/>
    </row>
    <row r="9" spans="2:11" ht="13.5" thickBot="1">
      <c r="B9" s="1"/>
      <c r="C9" s="67"/>
      <c r="E9" s="36">
        <v>4</v>
      </c>
      <c r="F9" s="37"/>
      <c r="G9" s="69"/>
      <c r="H9" s="69"/>
      <c r="I9" s="69"/>
      <c r="J9" s="69"/>
      <c r="K9" s="69"/>
    </row>
    <row r="10" spans="2:11" ht="13.5" thickBot="1">
      <c r="B10" s="56"/>
      <c r="C10" s="76"/>
      <c r="E10" s="36">
        <v>5</v>
      </c>
      <c r="F10" s="37"/>
      <c r="G10" s="69"/>
      <c r="H10" s="69"/>
      <c r="I10" s="69"/>
      <c r="J10" s="69"/>
      <c r="K10" s="69"/>
    </row>
    <row r="11" spans="2:11" ht="13.5" thickBot="1">
      <c r="B11" s="1"/>
      <c r="C11" s="67"/>
      <c r="E11" s="36">
        <v>6</v>
      </c>
      <c r="F11" s="37"/>
      <c r="G11" s="69"/>
      <c r="H11" s="69"/>
      <c r="I11" s="69"/>
      <c r="J11" s="69"/>
      <c r="K11" s="69"/>
    </row>
    <row r="12" spans="2:11" ht="13.5" thickBot="1">
      <c r="B12" s="79" t="s">
        <v>18</v>
      </c>
      <c r="C12" s="81"/>
      <c r="E12" s="36">
        <v>7</v>
      </c>
      <c r="F12" s="37"/>
      <c r="G12" s="69"/>
      <c r="H12" s="69"/>
      <c r="I12" s="69"/>
      <c r="J12" s="69"/>
      <c r="K12" s="69"/>
    </row>
    <row r="13" spans="2:11" ht="13.5" thickBot="1">
      <c r="B13" s="80"/>
      <c r="C13" s="82"/>
      <c r="E13" s="36">
        <v>8</v>
      </c>
      <c r="F13" s="37"/>
      <c r="G13" s="69"/>
      <c r="H13" s="69"/>
      <c r="I13" s="69"/>
      <c r="J13" s="69"/>
      <c r="K13" s="69"/>
    </row>
    <row r="14" spans="2:11" ht="13.5" thickBot="1">
      <c r="B14" s="1"/>
      <c r="C14" s="11"/>
      <c r="E14" s="36">
        <v>9</v>
      </c>
      <c r="F14" s="37"/>
      <c r="G14" s="69"/>
      <c r="H14" s="69"/>
      <c r="I14" s="69"/>
      <c r="J14" s="69"/>
      <c r="K14" s="69"/>
    </row>
    <row r="15" spans="2:11" ht="13.5" thickBot="1">
      <c r="B15" s="1"/>
      <c r="C15" s="12" t="e">
        <f>IF(C33&gt;1.66," ",(IF(C33&gt;1.33,"Prozess ist bedingt fähig "," ")))</f>
        <v>#DIV/0!</v>
      </c>
      <c r="E15" s="38" t="s">
        <v>25</v>
      </c>
      <c r="F15" s="39"/>
      <c r="G15" s="69"/>
      <c r="H15" s="69"/>
      <c r="I15" s="69"/>
      <c r="J15" s="69"/>
      <c r="K15" s="69"/>
    </row>
    <row r="16" spans="3:11" ht="12.75">
      <c r="C16" s="14" t="e">
        <f>IF(C33&lt;1.33,"Prozess ist nicht fähig"," ")</f>
        <v>#DIV/0!</v>
      </c>
      <c r="F16" s="40"/>
      <c r="G16" s="41">
        <v>10</v>
      </c>
      <c r="H16" s="41">
        <v>20</v>
      </c>
      <c r="I16" s="41">
        <v>30</v>
      </c>
      <c r="J16" s="41">
        <v>40</v>
      </c>
      <c r="K16" s="41">
        <v>50</v>
      </c>
    </row>
    <row r="17" spans="2:11" ht="12.75">
      <c r="B17" s="15" t="s">
        <v>37</v>
      </c>
      <c r="C17" s="16" t="e">
        <f>IF(C33&gt;1.66,"Prozess ist fähig"," ")</f>
        <v>#DIV/0!</v>
      </c>
      <c r="F17" s="1"/>
      <c r="G17" s="42"/>
      <c r="H17" s="42"/>
      <c r="I17" s="42"/>
      <c r="J17" s="42"/>
      <c r="K17" s="42"/>
    </row>
    <row r="19" spans="2:3" ht="12.75">
      <c r="B19" s="6" t="s">
        <v>15</v>
      </c>
      <c r="C19" s="65" t="s">
        <v>43</v>
      </c>
    </row>
    <row r="20" spans="2:3" ht="12.75">
      <c r="B20" s="6" t="s">
        <v>14</v>
      </c>
      <c r="C20" s="65" t="s">
        <v>41</v>
      </c>
    </row>
    <row r="21" spans="2:3" ht="12.75">
      <c r="B21" s="1"/>
      <c r="C21" s="11"/>
    </row>
    <row r="23" spans="2:3" ht="12.75">
      <c r="B23" s="17" t="s">
        <v>29</v>
      </c>
      <c r="C23" s="68"/>
    </row>
    <row r="24" spans="2:3" ht="12.75">
      <c r="B24" s="17" t="s">
        <v>0</v>
      </c>
      <c r="C24" s="68"/>
    </row>
    <row r="25" spans="2:3" ht="12.75">
      <c r="B25" s="17" t="s">
        <v>28</v>
      </c>
      <c r="C25" s="68"/>
    </row>
    <row r="26" spans="2:3" ht="12.75">
      <c r="B26" s="6" t="s">
        <v>1</v>
      </c>
      <c r="C26" s="19">
        <f>MAX('BI'!A60:AX60)</f>
        <v>0</v>
      </c>
    </row>
    <row r="27" spans="2:3" ht="12.75">
      <c r="B27" s="17" t="s">
        <v>30</v>
      </c>
      <c r="C27" s="20">
        <f>AVERAGE('BI'!A60:AX60)</f>
        <v>0</v>
      </c>
    </row>
    <row r="28" spans="2:3" ht="12.75">
      <c r="B28" s="6" t="s">
        <v>3</v>
      </c>
      <c r="C28" s="19">
        <f>MIN('BI'!A60:AX60)</f>
        <v>0</v>
      </c>
    </row>
    <row r="29" spans="2:3" ht="12.75">
      <c r="B29" s="17" t="s">
        <v>31</v>
      </c>
      <c r="C29" s="20">
        <f>STDEV('BI'!A60:AX60)</f>
        <v>0</v>
      </c>
    </row>
    <row r="30" spans="2:3" ht="15.75">
      <c r="B30" s="17" t="s">
        <v>38</v>
      </c>
      <c r="C30" s="19" t="e">
        <f>(C23-C27)/(3*C29)</f>
        <v>#DIV/0!</v>
      </c>
    </row>
    <row r="31" spans="2:3" ht="15.75">
      <c r="B31" s="17" t="s">
        <v>27</v>
      </c>
      <c r="C31" s="19" t="e">
        <f>(C27-C25)/(3*C29)</f>
        <v>#DIV/0!</v>
      </c>
    </row>
    <row r="32" spans="2:3" ht="15">
      <c r="B32" s="21" t="s">
        <v>26</v>
      </c>
      <c r="C32" s="20" t="e">
        <f>(C23-C25)/(6*C29)</f>
        <v>#DIV/0!</v>
      </c>
    </row>
    <row r="33" spans="2:3" ht="14.25">
      <c r="B33" s="17" t="s">
        <v>39</v>
      </c>
      <c r="C33" s="20" t="e">
        <f>IF(C30&lt;C31,C30,C31)</f>
        <v>#DIV/0!</v>
      </c>
    </row>
    <row r="34" ht="6.75" customHeight="1"/>
    <row r="35" spans="2:5" ht="12.75">
      <c r="B35" s="13" t="s">
        <v>25</v>
      </c>
      <c r="C35" s="14"/>
      <c r="D35" s="14"/>
      <c r="E35" s="14"/>
    </row>
    <row r="37" ht="2.25" customHeight="1">
      <c r="B37" s="28"/>
    </row>
    <row r="38" spans="2:3" ht="12.75">
      <c r="B38" s="28" t="s">
        <v>32</v>
      </c>
      <c r="C38" s="28"/>
    </row>
    <row r="39" spans="2:3" ht="12.75">
      <c r="B39" s="28" t="s">
        <v>33</v>
      </c>
      <c r="C39" s="28"/>
    </row>
    <row r="40" spans="2:3" ht="12.75">
      <c r="B40" s="28" t="s">
        <v>34</v>
      </c>
      <c r="C40" s="28"/>
    </row>
    <row r="41" spans="2:3" ht="12.75">
      <c r="B41" s="28" t="s">
        <v>35</v>
      </c>
      <c r="C41" s="28"/>
    </row>
  </sheetData>
  <sheetProtection password="9D6B" sheet="1" objects="1" scenarios="1"/>
  <mergeCells count="5">
    <mergeCell ref="I2:K2"/>
    <mergeCell ref="B12:B13"/>
    <mergeCell ref="C12:C13"/>
    <mergeCell ref="C2:H2"/>
    <mergeCell ref="E4:K4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r:id="rId2"/>
  <headerFooter alignWithMargins="0">
    <oddFooter>&amp;C&amp;F&amp;R&amp;D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P398"/>
  <sheetViews>
    <sheetView workbookViewId="0" topLeftCell="A294">
      <selection activeCell="B325" sqref="B325"/>
    </sheetView>
  </sheetViews>
  <sheetFormatPr defaultColWidth="11.421875" defaultRowHeight="12.75"/>
  <cols>
    <col min="1" max="1" width="7.8515625" style="30" bestFit="1" customWidth="1"/>
    <col min="2" max="2" width="5.7109375" style="30" bestFit="1" customWidth="1"/>
    <col min="3" max="3" width="3.8515625" style="30" bestFit="1" customWidth="1"/>
    <col min="4" max="9" width="3.00390625" style="30" bestFit="1" customWidth="1"/>
    <col min="10" max="50" width="3.140625" style="30" bestFit="1" customWidth="1"/>
    <col min="51" max="250" width="3.7109375" style="30" customWidth="1"/>
    <col min="251" max="16384" width="11.421875" style="30" customWidth="1"/>
  </cols>
  <sheetData>
    <row r="1" spans="1:204" ht="12.75">
      <c r="A1" s="30" t="s">
        <v>19</v>
      </c>
      <c r="B1" s="30" t="s">
        <v>20</v>
      </c>
      <c r="C1" s="30" t="s">
        <v>21</v>
      </c>
      <c r="D1" s="30" t="s">
        <v>22</v>
      </c>
      <c r="AY1" s="30" t="s">
        <v>19</v>
      </c>
      <c r="AZ1" s="30" t="s">
        <v>20</v>
      </c>
      <c r="BA1" s="30" t="s">
        <v>21</v>
      </c>
      <c r="BB1" s="30" t="s">
        <v>22</v>
      </c>
      <c r="CW1" s="30" t="s">
        <v>19</v>
      </c>
      <c r="CX1" s="30" t="s">
        <v>20</v>
      </c>
      <c r="CY1" s="30" t="s">
        <v>21</v>
      </c>
      <c r="CZ1" s="30" t="s">
        <v>22</v>
      </c>
      <c r="EU1" s="30" t="s">
        <v>19</v>
      </c>
      <c r="EV1" s="30" t="s">
        <v>20</v>
      </c>
      <c r="EW1" s="30" t="s">
        <v>21</v>
      </c>
      <c r="EX1" s="30" t="s">
        <v>22</v>
      </c>
      <c r="GS1" s="30" t="s">
        <v>19</v>
      </c>
      <c r="GT1" s="30" t="s">
        <v>20</v>
      </c>
      <c r="GU1" s="30" t="s">
        <v>21</v>
      </c>
      <c r="GV1" s="30" t="s">
        <v>22</v>
      </c>
    </row>
    <row r="2" spans="1:203" ht="12.75">
      <c r="A2" s="30">
        <f>'Messung A'!C23</f>
        <v>0</v>
      </c>
      <c r="B2" s="30">
        <f>'Messung A'!C24</f>
        <v>0</v>
      </c>
      <c r="C2" s="30">
        <f>'Messung A'!C25</f>
        <v>0</v>
      </c>
      <c r="AY2" s="30">
        <f>'Messung B'!$C$23</f>
        <v>0</v>
      </c>
      <c r="AZ2" s="30">
        <f>'Messung B'!$C$24</f>
        <v>0</v>
      </c>
      <c r="BA2" s="30">
        <f>'Messung B'!$C$25</f>
        <v>0</v>
      </c>
      <c r="CW2" s="30">
        <f>'Messung C'!$C$23</f>
        <v>0</v>
      </c>
      <c r="CX2" s="30">
        <f>'Messung C'!$C$24</f>
        <v>0</v>
      </c>
      <c r="CY2" s="30">
        <f>'Messung C'!$C$25</f>
        <v>0</v>
      </c>
      <c r="EU2" s="30">
        <f>'Messung D'!$C$23</f>
        <v>0</v>
      </c>
      <c r="EV2" s="30">
        <f>'Messung D'!$C$24</f>
        <v>0</v>
      </c>
      <c r="EW2" s="30">
        <f>'Messung D'!$C$25</f>
        <v>0</v>
      </c>
      <c r="GS2" s="30">
        <f>'Messung E'!$C$23</f>
        <v>0</v>
      </c>
      <c r="GT2" s="30">
        <f>'Messung E'!$C$24</f>
        <v>0</v>
      </c>
      <c r="GU2" s="30">
        <f>'Messung E'!$C$25</f>
        <v>0</v>
      </c>
    </row>
    <row r="51" spans="1:203" ht="12.75">
      <c r="A51" s="30">
        <f>'Messung A'!C23</f>
        <v>0</v>
      </c>
      <c r="B51" s="30">
        <f>'Messung A'!C24</f>
        <v>0</v>
      </c>
      <c r="C51" s="30">
        <f>'Messung A'!C25</f>
        <v>0</v>
      </c>
      <c r="AY51" s="30">
        <f>'Messung B'!$C$23</f>
        <v>0</v>
      </c>
      <c r="AZ51" s="30">
        <f>'Messung B'!$C$24</f>
        <v>0</v>
      </c>
      <c r="BA51" s="30">
        <f>'Messung B'!$C$25</f>
        <v>0</v>
      </c>
      <c r="CW51" s="30">
        <f>'Messung C'!$C$23</f>
        <v>0</v>
      </c>
      <c r="CX51" s="30">
        <f>'Messung C'!$C$24</f>
        <v>0</v>
      </c>
      <c r="CY51" s="30">
        <f>'Messung C'!$C$25</f>
        <v>0</v>
      </c>
      <c r="EU51" s="30">
        <f>'Messung D'!$C$23</f>
        <v>0</v>
      </c>
      <c r="EV51" s="30">
        <f>'Messung D'!$C$24</f>
        <v>0</v>
      </c>
      <c r="EW51" s="30">
        <f>'Messung D'!$C$25</f>
        <v>0</v>
      </c>
      <c r="GS51" s="30">
        <f>'Messung E'!$C$23</f>
        <v>0</v>
      </c>
      <c r="GT51" s="30">
        <f>'Messung E'!$C$24</f>
        <v>0</v>
      </c>
      <c r="GU51" s="30">
        <f>'Messung E'!$C$25</f>
        <v>0</v>
      </c>
    </row>
    <row r="59" spans="1:250" ht="12.75">
      <c r="A59" s="30">
        <v>1</v>
      </c>
      <c r="B59" s="30">
        <v>2</v>
      </c>
      <c r="C59" s="30">
        <v>3</v>
      </c>
      <c r="D59" s="30">
        <v>4</v>
      </c>
      <c r="E59" s="30">
        <v>5</v>
      </c>
      <c r="F59" s="30">
        <v>6</v>
      </c>
      <c r="G59" s="30">
        <v>7</v>
      </c>
      <c r="H59" s="30">
        <v>8</v>
      </c>
      <c r="I59" s="30">
        <v>9</v>
      </c>
      <c r="J59" s="30">
        <v>10</v>
      </c>
      <c r="K59" s="30">
        <v>11</v>
      </c>
      <c r="L59" s="30">
        <v>12</v>
      </c>
      <c r="M59" s="30">
        <v>13</v>
      </c>
      <c r="N59" s="30">
        <v>14</v>
      </c>
      <c r="O59" s="30">
        <v>15</v>
      </c>
      <c r="P59" s="30">
        <v>16</v>
      </c>
      <c r="Q59" s="30">
        <v>17</v>
      </c>
      <c r="R59" s="30">
        <v>18</v>
      </c>
      <c r="S59" s="30">
        <v>19</v>
      </c>
      <c r="T59" s="30">
        <v>20</v>
      </c>
      <c r="U59" s="30">
        <v>21</v>
      </c>
      <c r="V59" s="30">
        <v>22</v>
      </c>
      <c r="W59" s="30">
        <v>23</v>
      </c>
      <c r="X59" s="30">
        <v>24</v>
      </c>
      <c r="Y59" s="30">
        <v>25</v>
      </c>
      <c r="Z59" s="30">
        <v>26</v>
      </c>
      <c r="AA59" s="30">
        <v>27</v>
      </c>
      <c r="AB59" s="30">
        <v>28</v>
      </c>
      <c r="AC59" s="30">
        <v>29</v>
      </c>
      <c r="AD59" s="30">
        <v>30</v>
      </c>
      <c r="AE59" s="30">
        <v>31</v>
      </c>
      <c r="AF59" s="30">
        <v>32</v>
      </c>
      <c r="AG59" s="30">
        <v>33</v>
      </c>
      <c r="AH59" s="30">
        <v>34</v>
      </c>
      <c r="AI59" s="30">
        <v>35</v>
      </c>
      <c r="AJ59" s="30">
        <v>36</v>
      </c>
      <c r="AK59" s="30">
        <v>37</v>
      </c>
      <c r="AL59" s="30">
        <v>38</v>
      </c>
      <c r="AM59" s="30">
        <v>39</v>
      </c>
      <c r="AN59" s="30">
        <v>40</v>
      </c>
      <c r="AO59" s="30">
        <v>41</v>
      </c>
      <c r="AP59" s="30">
        <v>42</v>
      </c>
      <c r="AQ59" s="30">
        <v>43</v>
      </c>
      <c r="AR59" s="30">
        <v>44</v>
      </c>
      <c r="AS59" s="30">
        <v>45</v>
      </c>
      <c r="AT59" s="30">
        <v>46</v>
      </c>
      <c r="AU59" s="30">
        <v>47</v>
      </c>
      <c r="AV59" s="30">
        <v>48</v>
      </c>
      <c r="AW59" s="30">
        <v>49</v>
      </c>
      <c r="AX59" s="30">
        <v>50</v>
      </c>
      <c r="AY59" s="30">
        <v>51</v>
      </c>
      <c r="AZ59" s="30">
        <v>52</v>
      </c>
      <c r="BA59" s="30">
        <v>53</v>
      </c>
      <c r="BB59" s="30">
        <v>54</v>
      </c>
      <c r="BC59" s="30">
        <v>55</v>
      </c>
      <c r="BD59" s="30">
        <v>56</v>
      </c>
      <c r="BE59" s="30">
        <v>57</v>
      </c>
      <c r="BF59" s="30">
        <v>58</v>
      </c>
      <c r="BG59" s="30">
        <v>59</v>
      </c>
      <c r="BH59" s="30">
        <v>60</v>
      </c>
      <c r="BI59" s="30">
        <v>61</v>
      </c>
      <c r="BJ59" s="30">
        <v>62</v>
      </c>
      <c r="BK59" s="30">
        <v>63</v>
      </c>
      <c r="BL59" s="30">
        <v>64</v>
      </c>
      <c r="BM59" s="30">
        <v>65</v>
      </c>
      <c r="BN59" s="30">
        <v>66</v>
      </c>
      <c r="BO59" s="30">
        <v>67</v>
      </c>
      <c r="BP59" s="30">
        <v>68</v>
      </c>
      <c r="BQ59" s="30">
        <v>69</v>
      </c>
      <c r="BR59" s="30">
        <v>70</v>
      </c>
      <c r="BS59" s="30">
        <v>71</v>
      </c>
      <c r="BT59" s="30">
        <v>72</v>
      </c>
      <c r="BU59" s="30">
        <v>73</v>
      </c>
      <c r="BV59" s="30">
        <v>74</v>
      </c>
      <c r="BW59" s="30">
        <v>75</v>
      </c>
      <c r="BX59" s="30">
        <v>76</v>
      </c>
      <c r="BY59" s="30">
        <v>77</v>
      </c>
      <c r="BZ59" s="30">
        <v>78</v>
      </c>
      <c r="CA59" s="30">
        <v>79</v>
      </c>
      <c r="CB59" s="30">
        <v>80</v>
      </c>
      <c r="CC59" s="30">
        <v>81</v>
      </c>
      <c r="CD59" s="30">
        <v>82</v>
      </c>
      <c r="CE59" s="30">
        <v>83</v>
      </c>
      <c r="CF59" s="30">
        <v>84</v>
      </c>
      <c r="CG59" s="30">
        <v>85</v>
      </c>
      <c r="CH59" s="30">
        <v>86</v>
      </c>
      <c r="CI59" s="30">
        <v>87</v>
      </c>
      <c r="CJ59" s="30">
        <v>88</v>
      </c>
      <c r="CK59" s="30">
        <v>89</v>
      </c>
      <c r="CL59" s="30">
        <v>90</v>
      </c>
      <c r="CM59" s="30">
        <v>91</v>
      </c>
      <c r="CN59" s="30">
        <v>92</v>
      </c>
      <c r="CO59" s="30">
        <v>93</v>
      </c>
      <c r="CP59" s="30">
        <v>94</v>
      </c>
      <c r="CQ59" s="30">
        <v>95</v>
      </c>
      <c r="CR59" s="30">
        <v>96</v>
      </c>
      <c r="CS59" s="30">
        <v>97</v>
      </c>
      <c r="CT59" s="30">
        <v>98</v>
      </c>
      <c r="CU59" s="30">
        <v>99</v>
      </c>
      <c r="CV59" s="30">
        <v>100</v>
      </c>
      <c r="CW59" s="30">
        <v>101</v>
      </c>
      <c r="CX59" s="30">
        <v>102</v>
      </c>
      <c r="CY59" s="30">
        <v>103</v>
      </c>
      <c r="CZ59" s="30">
        <v>104</v>
      </c>
      <c r="DA59" s="30">
        <v>105</v>
      </c>
      <c r="DB59" s="30">
        <v>106</v>
      </c>
      <c r="DC59" s="30">
        <v>107</v>
      </c>
      <c r="DD59" s="30">
        <v>108</v>
      </c>
      <c r="DE59" s="30">
        <v>109</v>
      </c>
      <c r="DF59" s="30">
        <v>110</v>
      </c>
      <c r="DG59" s="30">
        <v>111</v>
      </c>
      <c r="DH59" s="30">
        <v>112</v>
      </c>
      <c r="DI59" s="30">
        <v>113</v>
      </c>
      <c r="DJ59" s="30">
        <v>114</v>
      </c>
      <c r="DK59" s="30">
        <v>115</v>
      </c>
      <c r="DL59" s="30">
        <v>116</v>
      </c>
      <c r="DM59" s="30">
        <v>117</v>
      </c>
      <c r="DN59" s="30">
        <v>118</v>
      </c>
      <c r="DO59" s="30">
        <v>119</v>
      </c>
      <c r="DP59" s="30">
        <v>120</v>
      </c>
      <c r="DQ59" s="30">
        <v>121</v>
      </c>
      <c r="DR59" s="30">
        <v>122</v>
      </c>
      <c r="DS59" s="30">
        <v>123</v>
      </c>
      <c r="DT59" s="30">
        <v>124</v>
      </c>
      <c r="DU59" s="30">
        <v>125</v>
      </c>
      <c r="DV59" s="30">
        <v>126</v>
      </c>
      <c r="DW59" s="30">
        <v>127</v>
      </c>
      <c r="DX59" s="30">
        <v>128</v>
      </c>
      <c r="DY59" s="30">
        <v>129</v>
      </c>
      <c r="DZ59" s="30">
        <v>130</v>
      </c>
      <c r="EA59" s="30">
        <v>131</v>
      </c>
      <c r="EB59" s="30">
        <v>132</v>
      </c>
      <c r="EC59" s="30">
        <v>133</v>
      </c>
      <c r="ED59" s="30">
        <v>134</v>
      </c>
      <c r="EE59" s="30">
        <v>135</v>
      </c>
      <c r="EF59" s="30">
        <v>136</v>
      </c>
      <c r="EG59" s="30">
        <v>137</v>
      </c>
      <c r="EH59" s="30">
        <v>138</v>
      </c>
      <c r="EI59" s="30">
        <v>139</v>
      </c>
      <c r="EJ59" s="30">
        <v>140</v>
      </c>
      <c r="EK59" s="30">
        <v>141</v>
      </c>
      <c r="EL59" s="30">
        <v>142</v>
      </c>
      <c r="EM59" s="30">
        <v>143</v>
      </c>
      <c r="EN59" s="30">
        <v>144</v>
      </c>
      <c r="EO59" s="30">
        <v>145</v>
      </c>
      <c r="EP59" s="30">
        <v>146</v>
      </c>
      <c r="EQ59" s="30">
        <v>147</v>
      </c>
      <c r="ER59" s="30">
        <v>148</v>
      </c>
      <c r="ES59" s="30">
        <v>149</v>
      </c>
      <c r="ET59" s="30">
        <v>150</v>
      </c>
      <c r="EU59" s="30">
        <v>151</v>
      </c>
      <c r="EV59" s="30">
        <v>152</v>
      </c>
      <c r="EW59" s="30">
        <v>153</v>
      </c>
      <c r="EX59" s="30">
        <v>154</v>
      </c>
      <c r="EY59" s="30">
        <v>155</v>
      </c>
      <c r="EZ59" s="30">
        <v>156</v>
      </c>
      <c r="FA59" s="30">
        <v>157</v>
      </c>
      <c r="FB59" s="30">
        <v>158</v>
      </c>
      <c r="FC59" s="30">
        <v>159</v>
      </c>
      <c r="FD59" s="30">
        <v>160</v>
      </c>
      <c r="FE59" s="30">
        <v>161</v>
      </c>
      <c r="FF59" s="30">
        <v>162</v>
      </c>
      <c r="FG59" s="30">
        <v>163</v>
      </c>
      <c r="FH59" s="30">
        <v>164</v>
      </c>
      <c r="FI59" s="30">
        <v>165</v>
      </c>
      <c r="FJ59" s="30">
        <v>166</v>
      </c>
      <c r="FK59" s="30">
        <v>167</v>
      </c>
      <c r="FL59" s="30">
        <v>168</v>
      </c>
      <c r="FM59" s="30">
        <v>169</v>
      </c>
      <c r="FN59" s="30">
        <v>170</v>
      </c>
      <c r="FO59" s="30">
        <v>171</v>
      </c>
      <c r="FP59" s="30">
        <v>172</v>
      </c>
      <c r="FQ59" s="30">
        <v>173</v>
      </c>
      <c r="FR59" s="30">
        <v>174</v>
      </c>
      <c r="FS59" s="30">
        <v>175</v>
      </c>
      <c r="FT59" s="30">
        <v>176</v>
      </c>
      <c r="FU59" s="30">
        <v>177</v>
      </c>
      <c r="FV59" s="30">
        <v>178</v>
      </c>
      <c r="FW59" s="30">
        <v>179</v>
      </c>
      <c r="FX59" s="30">
        <v>180</v>
      </c>
      <c r="FY59" s="30">
        <v>181</v>
      </c>
      <c r="FZ59" s="30">
        <v>182</v>
      </c>
      <c r="GA59" s="30">
        <v>183</v>
      </c>
      <c r="GB59" s="30">
        <v>184</v>
      </c>
      <c r="GC59" s="30">
        <v>185</v>
      </c>
      <c r="GD59" s="30">
        <v>186</v>
      </c>
      <c r="GE59" s="30">
        <v>187</v>
      </c>
      <c r="GF59" s="30">
        <v>188</v>
      </c>
      <c r="GG59" s="30">
        <v>189</v>
      </c>
      <c r="GH59" s="30">
        <v>190</v>
      </c>
      <c r="GI59" s="30">
        <v>191</v>
      </c>
      <c r="GJ59" s="30">
        <v>192</v>
      </c>
      <c r="GK59" s="30">
        <v>193</v>
      </c>
      <c r="GL59" s="30">
        <v>194</v>
      </c>
      <c r="GM59" s="30">
        <v>195</v>
      </c>
      <c r="GN59" s="30">
        <v>196</v>
      </c>
      <c r="GO59" s="30">
        <v>197</v>
      </c>
      <c r="GP59" s="30">
        <v>198</v>
      </c>
      <c r="GQ59" s="30">
        <v>199</v>
      </c>
      <c r="GR59" s="30">
        <v>200</v>
      </c>
      <c r="GS59" s="30">
        <v>201</v>
      </c>
      <c r="GT59" s="30">
        <v>202</v>
      </c>
      <c r="GU59" s="30">
        <v>203</v>
      </c>
      <c r="GV59" s="30">
        <v>204</v>
      </c>
      <c r="GW59" s="30">
        <v>205</v>
      </c>
      <c r="GX59" s="30">
        <v>206</v>
      </c>
      <c r="GY59" s="30">
        <v>207</v>
      </c>
      <c r="GZ59" s="30">
        <v>208</v>
      </c>
      <c r="HA59" s="30">
        <v>209</v>
      </c>
      <c r="HB59" s="30">
        <v>210</v>
      </c>
      <c r="HC59" s="30">
        <v>211</v>
      </c>
      <c r="HD59" s="30">
        <v>212</v>
      </c>
      <c r="HE59" s="30">
        <v>213</v>
      </c>
      <c r="HF59" s="30">
        <v>214</v>
      </c>
      <c r="HG59" s="30">
        <v>215</v>
      </c>
      <c r="HH59" s="30">
        <v>216</v>
      </c>
      <c r="HI59" s="30">
        <v>217</v>
      </c>
      <c r="HJ59" s="30">
        <v>218</v>
      </c>
      <c r="HK59" s="30">
        <v>219</v>
      </c>
      <c r="HL59" s="30">
        <v>220</v>
      </c>
      <c r="HM59" s="30">
        <v>221</v>
      </c>
      <c r="HN59" s="30">
        <v>222</v>
      </c>
      <c r="HO59" s="30">
        <v>223</v>
      </c>
      <c r="HP59" s="30">
        <v>224</v>
      </c>
      <c r="HQ59" s="30">
        <v>225</v>
      </c>
      <c r="HR59" s="30">
        <v>226</v>
      </c>
      <c r="HS59" s="30">
        <v>227</v>
      </c>
      <c r="HT59" s="30">
        <v>228</v>
      </c>
      <c r="HU59" s="30">
        <v>229</v>
      </c>
      <c r="HV59" s="30">
        <v>230</v>
      </c>
      <c r="HW59" s="30">
        <v>231</v>
      </c>
      <c r="HX59" s="30">
        <v>232</v>
      </c>
      <c r="HY59" s="30">
        <v>233</v>
      </c>
      <c r="HZ59" s="30">
        <v>234</v>
      </c>
      <c r="IA59" s="30">
        <v>235</v>
      </c>
      <c r="IB59" s="30">
        <v>236</v>
      </c>
      <c r="IC59" s="30">
        <v>237</v>
      </c>
      <c r="ID59" s="30">
        <v>238</v>
      </c>
      <c r="IE59" s="30">
        <v>239</v>
      </c>
      <c r="IF59" s="30">
        <v>240</v>
      </c>
      <c r="IG59" s="30">
        <v>241</v>
      </c>
      <c r="IH59" s="30">
        <v>242</v>
      </c>
      <c r="II59" s="30">
        <v>243</v>
      </c>
      <c r="IJ59" s="30">
        <v>244</v>
      </c>
      <c r="IK59" s="30">
        <v>245</v>
      </c>
      <c r="IL59" s="30">
        <v>246</v>
      </c>
      <c r="IM59" s="30">
        <v>247</v>
      </c>
      <c r="IN59" s="30">
        <v>248</v>
      </c>
      <c r="IO59" s="30">
        <v>249</v>
      </c>
      <c r="IP59" s="30">
        <v>250</v>
      </c>
    </row>
    <row r="60" spans="1:250" ht="12.75">
      <c r="A60" s="30">
        <f>'Messung A'!$G$6</f>
        <v>0</v>
      </c>
      <c r="B60" s="30">
        <f>'Messung A'!$G$7</f>
        <v>0</v>
      </c>
      <c r="C60" s="30">
        <f>'Messung A'!$G$8</f>
        <v>0</v>
      </c>
      <c r="D60" s="30">
        <f>'Messung A'!$G$9</f>
        <v>0</v>
      </c>
      <c r="E60" s="30">
        <f>'Messung A'!$G$10</f>
        <v>0</v>
      </c>
      <c r="F60" s="30">
        <f>'Messung A'!$G$11</f>
        <v>0</v>
      </c>
      <c r="G60" s="30">
        <f>'Messung A'!$G$12</f>
        <v>0</v>
      </c>
      <c r="H60" s="30">
        <f>'Messung A'!$G$13</f>
        <v>0</v>
      </c>
      <c r="I60" s="30">
        <f>'Messung A'!$G$14</f>
        <v>0</v>
      </c>
      <c r="J60" s="30">
        <f>'Messung A'!$G$15</f>
        <v>0</v>
      </c>
      <c r="K60" s="30">
        <f>'Messung A'!$H$6</f>
        <v>0</v>
      </c>
      <c r="L60" s="30">
        <f>'Messung A'!$H$7</f>
        <v>0</v>
      </c>
      <c r="M60" s="30">
        <f>'Messung A'!$H$8</f>
        <v>0</v>
      </c>
      <c r="N60" s="30">
        <f>'Messung A'!$H$9</f>
        <v>0</v>
      </c>
      <c r="O60" s="30">
        <f>'Messung A'!$H$10</f>
        <v>0</v>
      </c>
      <c r="P60" s="30">
        <f>'Messung A'!$H$11</f>
        <v>0</v>
      </c>
      <c r="Q60" s="30">
        <f>'Messung A'!$H$12</f>
        <v>0</v>
      </c>
      <c r="R60" s="30">
        <f>'Messung A'!$H$13</f>
        <v>0</v>
      </c>
      <c r="S60" s="30">
        <f>'Messung A'!$H$14</f>
        <v>0</v>
      </c>
      <c r="T60" s="30">
        <f>'Messung A'!$H$15</f>
        <v>0</v>
      </c>
      <c r="U60" s="30">
        <f>'Messung A'!$I$6</f>
        <v>0</v>
      </c>
      <c r="V60" s="30">
        <f>'Messung A'!$I$7</f>
        <v>0</v>
      </c>
      <c r="W60" s="30">
        <f>'Messung A'!$I$8</f>
        <v>0</v>
      </c>
      <c r="X60" s="30">
        <f>'Messung A'!$I$9</f>
        <v>0</v>
      </c>
      <c r="Y60" s="30">
        <f>'Messung A'!$I$10</f>
        <v>0</v>
      </c>
      <c r="Z60" s="30">
        <f>'Messung A'!$I$11</f>
        <v>0</v>
      </c>
      <c r="AA60" s="30">
        <f>'Messung A'!$I$12</f>
        <v>0</v>
      </c>
      <c r="AB60" s="30">
        <f>'Messung A'!$I$13</f>
        <v>0</v>
      </c>
      <c r="AC60" s="30">
        <f>'Messung A'!$I$14</f>
        <v>0</v>
      </c>
      <c r="AD60" s="30">
        <f>'Messung A'!$I$15</f>
        <v>0</v>
      </c>
      <c r="AE60" s="30">
        <f>'Messung A'!$J$6</f>
        <v>0</v>
      </c>
      <c r="AF60" s="30">
        <f>'Messung A'!$J$7</f>
        <v>0</v>
      </c>
      <c r="AG60" s="30">
        <f>'Messung A'!$J$8</f>
        <v>0</v>
      </c>
      <c r="AH60" s="30">
        <f>'Messung A'!$J$9</f>
        <v>0</v>
      </c>
      <c r="AI60" s="30">
        <f>'Messung A'!$J$10</f>
        <v>0</v>
      </c>
      <c r="AJ60" s="30">
        <f>'Messung A'!$J$11</f>
        <v>0</v>
      </c>
      <c r="AK60" s="30">
        <f>'Messung A'!$J$12</f>
        <v>0</v>
      </c>
      <c r="AL60" s="30">
        <f>'Messung A'!$J$13</f>
        <v>0</v>
      </c>
      <c r="AM60" s="30">
        <f>'Messung A'!$J$14</f>
        <v>0</v>
      </c>
      <c r="AN60" s="30">
        <f>'Messung A'!$J$15</f>
        <v>0</v>
      </c>
      <c r="AO60" s="30">
        <f>'Messung A'!$K$6</f>
        <v>0</v>
      </c>
      <c r="AP60" s="30">
        <f>'Messung A'!$K$7</f>
        <v>0</v>
      </c>
      <c r="AQ60" s="30">
        <f>'Messung A'!$K$8</f>
        <v>0</v>
      </c>
      <c r="AR60" s="30">
        <f>'Messung A'!$K$9</f>
        <v>0</v>
      </c>
      <c r="AS60" s="30">
        <f>'Messung A'!$K$10</f>
        <v>0</v>
      </c>
      <c r="AT60" s="30">
        <f>'Messung A'!$K$11</f>
        <v>0</v>
      </c>
      <c r="AU60" s="30">
        <f>'Messung A'!$K$12</f>
        <v>0</v>
      </c>
      <c r="AV60" s="30">
        <f>'Messung A'!$K$13</f>
        <v>0</v>
      </c>
      <c r="AW60" s="30">
        <f>'Messung A'!$K$14</f>
        <v>0</v>
      </c>
      <c r="AX60" s="30">
        <f>'Messung A'!$K$15</f>
        <v>0</v>
      </c>
      <c r="AY60" s="30">
        <f>'Messung B'!$G$6</f>
        <v>0</v>
      </c>
      <c r="AZ60" s="30">
        <f>'Messung B'!$G$7</f>
        <v>0</v>
      </c>
      <c r="BA60" s="30">
        <f>'Messung B'!$G$8</f>
        <v>0</v>
      </c>
      <c r="BB60" s="30">
        <f>'Messung B'!$G$9</f>
        <v>0</v>
      </c>
      <c r="BC60" s="30">
        <f>'Messung B'!$G$10</f>
        <v>0</v>
      </c>
      <c r="BD60" s="30">
        <f>'Messung B'!$G$11</f>
        <v>0</v>
      </c>
      <c r="BE60" s="30">
        <f>'Messung B'!$G$12</f>
        <v>0</v>
      </c>
      <c r="BF60" s="30">
        <f>'Messung B'!$G$13</f>
        <v>0</v>
      </c>
      <c r="BG60" s="30">
        <f>'Messung B'!$G$14</f>
        <v>0</v>
      </c>
      <c r="BH60" s="30">
        <f>'Messung B'!$G$15</f>
        <v>0</v>
      </c>
      <c r="BI60" s="30">
        <f>'Messung B'!$H$6</f>
        <v>0</v>
      </c>
      <c r="BJ60" s="30">
        <f>'Messung B'!$H$7</f>
        <v>0</v>
      </c>
      <c r="BK60" s="30">
        <f>'Messung B'!$H$8</f>
        <v>0</v>
      </c>
      <c r="BL60" s="30">
        <f>'Messung B'!$H$9</f>
        <v>0</v>
      </c>
      <c r="BM60" s="30">
        <f>'Messung B'!$H$10</f>
        <v>0</v>
      </c>
      <c r="BN60" s="30">
        <f>'Messung B'!$H$11</f>
        <v>0</v>
      </c>
      <c r="BO60" s="30">
        <f>'Messung B'!$H$12</f>
        <v>0</v>
      </c>
      <c r="BP60" s="30">
        <f>'Messung B'!$H$13</f>
        <v>0</v>
      </c>
      <c r="BQ60" s="30">
        <f>'Messung B'!$H$14</f>
        <v>0</v>
      </c>
      <c r="BR60" s="30">
        <f>'Messung B'!$H$15</f>
        <v>0</v>
      </c>
      <c r="BS60" s="30">
        <f>'Messung B'!$I$6</f>
        <v>0</v>
      </c>
      <c r="BT60" s="30">
        <f>'Messung B'!$I$7</f>
        <v>0</v>
      </c>
      <c r="BU60" s="30">
        <f>'Messung B'!$I$8</f>
        <v>0</v>
      </c>
      <c r="BV60" s="30">
        <f>'Messung B'!$I$9</f>
        <v>0</v>
      </c>
      <c r="BW60" s="30">
        <f>'Messung B'!$I$10</f>
        <v>0</v>
      </c>
      <c r="BX60" s="30">
        <f>'Messung B'!$I$11</f>
        <v>0</v>
      </c>
      <c r="BY60" s="30">
        <f>'Messung B'!$I$12</f>
        <v>0</v>
      </c>
      <c r="BZ60" s="30">
        <f>'Messung B'!$I$13</f>
        <v>0</v>
      </c>
      <c r="CA60" s="30">
        <f>'Messung B'!$I$14</f>
        <v>0</v>
      </c>
      <c r="CB60" s="30">
        <f>'Messung B'!$I$15</f>
        <v>0</v>
      </c>
      <c r="CC60" s="30">
        <f>'Messung B'!$J$6</f>
        <v>0</v>
      </c>
      <c r="CD60" s="30">
        <f>'Messung B'!$J$7</f>
        <v>0</v>
      </c>
      <c r="CE60" s="30">
        <f>'Messung B'!$J$8</f>
        <v>0</v>
      </c>
      <c r="CF60" s="30">
        <f>'Messung B'!$J$9</f>
        <v>0</v>
      </c>
      <c r="CG60" s="30">
        <f>'Messung B'!$J$10</f>
        <v>0</v>
      </c>
      <c r="CH60" s="30">
        <f>'Messung B'!$J$11</f>
        <v>0</v>
      </c>
      <c r="CI60" s="30">
        <f>'Messung B'!$J$12</f>
        <v>0</v>
      </c>
      <c r="CJ60" s="30">
        <f>'Messung B'!$J$13</f>
        <v>0</v>
      </c>
      <c r="CK60" s="30">
        <f>'Messung B'!$J$14</f>
        <v>0</v>
      </c>
      <c r="CL60" s="30">
        <f>'Messung B'!$J$15</f>
        <v>0</v>
      </c>
      <c r="CM60" s="30">
        <f>'Messung B'!$K$6</f>
        <v>0</v>
      </c>
      <c r="CN60" s="30">
        <f>'Messung B'!$K$7</f>
        <v>0</v>
      </c>
      <c r="CO60" s="30">
        <f>'Messung B'!$K$8</f>
        <v>0</v>
      </c>
      <c r="CP60" s="30">
        <f>'Messung B'!$K$9</f>
        <v>0</v>
      </c>
      <c r="CQ60" s="30">
        <f>'Messung B'!$K$10</f>
        <v>0</v>
      </c>
      <c r="CR60" s="30">
        <f>'Messung B'!$K$11</f>
        <v>0</v>
      </c>
      <c r="CS60" s="30">
        <f>'Messung B'!$K$12</f>
        <v>0</v>
      </c>
      <c r="CT60" s="30">
        <f>'Messung B'!$K$13</f>
        <v>0</v>
      </c>
      <c r="CU60" s="30">
        <f>'Messung B'!$K$14</f>
        <v>0</v>
      </c>
      <c r="CV60" s="30">
        <f>'Messung B'!$K$15</f>
        <v>0</v>
      </c>
      <c r="CW60" s="30">
        <f>'Messung C'!$G$6</f>
        <v>0</v>
      </c>
      <c r="CX60" s="30">
        <f>'Messung C'!$G$7</f>
        <v>0</v>
      </c>
      <c r="CY60" s="30">
        <f>'Messung C'!$G$8</f>
        <v>0</v>
      </c>
      <c r="CZ60" s="30">
        <f>'Messung C'!$G$9</f>
        <v>0</v>
      </c>
      <c r="DA60" s="30">
        <f>'Messung C'!$G$10</f>
        <v>0</v>
      </c>
      <c r="DB60" s="30">
        <f>'Messung C'!$G$11</f>
        <v>0</v>
      </c>
      <c r="DC60" s="30">
        <f>'Messung C'!$G$12</f>
        <v>0</v>
      </c>
      <c r="DD60" s="30">
        <f>'Messung C'!$G$13</f>
        <v>0</v>
      </c>
      <c r="DE60" s="30">
        <f>'Messung C'!$G$14</f>
        <v>0</v>
      </c>
      <c r="DF60" s="30">
        <f>'Messung C'!$G$15</f>
        <v>0</v>
      </c>
      <c r="DG60" s="30">
        <f>'Messung C'!$H$6</f>
        <v>0</v>
      </c>
      <c r="DH60" s="30">
        <f>'Messung C'!$H$7</f>
        <v>0</v>
      </c>
      <c r="DI60" s="30">
        <f>'Messung C'!$H$8</f>
        <v>0</v>
      </c>
      <c r="DJ60" s="30">
        <f>'Messung C'!$H$9</f>
        <v>0</v>
      </c>
      <c r="DK60" s="30">
        <f>'Messung C'!$H$10</f>
        <v>0</v>
      </c>
      <c r="DL60" s="30">
        <f>'Messung C'!$H$11</f>
        <v>0</v>
      </c>
      <c r="DM60" s="30">
        <f>'Messung C'!$H$12</f>
        <v>0</v>
      </c>
      <c r="DN60" s="30">
        <f>'Messung C'!$H$13</f>
        <v>0</v>
      </c>
      <c r="DO60" s="30">
        <f>'Messung C'!$H$14</f>
        <v>0</v>
      </c>
      <c r="DP60" s="30">
        <f>'Messung C'!$H$15</f>
        <v>0</v>
      </c>
      <c r="DQ60" s="30">
        <f>'Messung C'!$I$6</f>
        <v>0</v>
      </c>
      <c r="DR60" s="30">
        <f>'Messung C'!$I$7</f>
        <v>0</v>
      </c>
      <c r="DS60" s="30">
        <f>'Messung C'!$I$8</f>
        <v>0</v>
      </c>
      <c r="DT60" s="30">
        <f>'Messung C'!$I$9</f>
        <v>0</v>
      </c>
      <c r="DU60" s="30">
        <f>'Messung C'!$I$10</f>
        <v>0</v>
      </c>
      <c r="DV60" s="30">
        <f>'Messung C'!$I$11</f>
        <v>0</v>
      </c>
      <c r="DW60" s="30">
        <f>'Messung C'!$I$12</f>
        <v>0</v>
      </c>
      <c r="DX60" s="30">
        <f>'Messung C'!$I$13</f>
        <v>0</v>
      </c>
      <c r="DY60" s="30">
        <f>'Messung C'!$I$14</f>
        <v>0</v>
      </c>
      <c r="DZ60" s="30">
        <f>'Messung C'!$I$15</f>
        <v>0</v>
      </c>
      <c r="EA60" s="30">
        <f>'Messung C'!$J$6</f>
        <v>0</v>
      </c>
      <c r="EB60" s="30">
        <f>'Messung C'!$J$7</f>
        <v>0</v>
      </c>
      <c r="EC60" s="30">
        <f>'Messung C'!$J$8</f>
        <v>0</v>
      </c>
      <c r="ED60" s="30">
        <f>'Messung C'!$J$9</f>
        <v>0</v>
      </c>
      <c r="EE60" s="30">
        <f>'Messung C'!$J$10</f>
        <v>0</v>
      </c>
      <c r="EF60" s="30">
        <f>'Messung C'!$J$11</f>
        <v>0</v>
      </c>
      <c r="EG60" s="30">
        <f>'Messung C'!$J$12</f>
        <v>0</v>
      </c>
      <c r="EH60" s="30">
        <f>'Messung C'!$J$13</f>
        <v>0</v>
      </c>
      <c r="EI60" s="30">
        <f>'Messung C'!$J$14</f>
        <v>0</v>
      </c>
      <c r="EJ60" s="30">
        <f>'Messung C'!$J$15</f>
        <v>0</v>
      </c>
      <c r="EK60" s="30">
        <f>'Messung C'!$K$6</f>
        <v>0</v>
      </c>
      <c r="EL60" s="30">
        <f>'Messung C'!$K$7</f>
        <v>0</v>
      </c>
      <c r="EM60" s="30">
        <f>'Messung C'!$K$8</f>
        <v>0</v>
      </c>
      <c r="EN60" s="30">
        <f>'Messung C'!$K$9</f>
        <v>0</v>
      </c>
      <c r="EO60" s="30">
        <f>'Messung C'!$K$10</f>
        <v>0</v>
      </c>
      <c r="EP60" s="30">
        <f>'Messung C'!$K$11</f>
        <v>0</v>
      </c>
      <c r="EQ60" s="30">
        <f>'Messung C'!$K$12</f>
        <v>0</v>
      </c>
      <c r="ER60" s="30">
        <f>'Messung C'!$K$13</f>
        <v>0</v>
      </c>
      <c r="ES60" s="30">
        <f>'Messung C'!$K$14</f>
        <v>0</v>
      </c>
      <c r="ET60" s="30">
        <f>'Messung C'!$K$15</f>
        <v>0</v>
      </c>
      <c r="EU60" s="30">
        <f>'Messung D'!$G$6</f>
        <v>0</v>
      </c>
      <c r="EV60" s="30">
        <f>'Messung D'!$G$7</f>
        <v>0</v>
      </c>
      <c r="EW60" s="30">
        <f>'Messung D'!$G$8</f>
        <v>0</v>
      </c>
      <c r="EX60" s="30">
        <f>'Messung D'!$G$9</f>
        <v>0</v>
      </c>
      <c r="EY60" s="30">
        <f>'Messung D'!$G$10</f>
        <v>0</v>
      </c>
      <c r="EZ60" s="30">
        <f>'Messung D'!$G$11</f>
        <v>0</v>
      </c>
      <c r="FA60" s="30">
        <f>'Messung D'!$G$12</f>
        <v>0</v>
      </c>
      <c r="FB60" s="30">
        <f>'Messung D'!$G$13</f>
        <v>0</v>
      </c>
      <c r="FC60" s="30">
        <f>'Messung D'!$G$14</f>
        <v>0</v>
      </c>
      <c r="FD60" s="30">
        <f>'Messung D'!$G$15</f>
        <v>0</v>
      </c>
      <c r="FE60" s="30">
        <f>'Messung D'!$H$6</f>
        <v>0</v>
      </c>
      <c r="FF60" s="30">
        <f>'Messung D'!$H$7</f>
        <v>0</v>
      </c>
      <c r="FG60" s="30">
        <f>'Messung D'!$H$8</f>
        <v>0</v>
      </c>
      <c r="FH60" s="30">
        <f>'Messung D'!$H$9</f>
        <v>0</v>
      </c>
      <c r="FI60" s="30">
        <f>'Messung D'!$H$10</f>
        <v>0</v>
      </c>
      <c r="FJ60" s="30">
        <f>'Messung D'!$H$11</f>
        <v>0</v>
      </c>
      <c r="FK60" s="30">
        <f>'Messung D'!$H$12</f>
        <v>0</v>
      </c>
      <c r="FL60" s="30">
        <f>'Messung D'!$H$13</f>
        <v>0</v>
      </c>
      <c r="FM60" s="30">
        <f>'Messung D'!$H$14</f>
        <v>0</v>
      </c>
      <c r="FN60" s="30">
        <f>'Messung D'!$H$15</f>
        <v>0</v>
      </c>
      <c r="FO60" s="30">
        <f>'Messung D'!$I$6</f>
        <v>0</v>
      </c>
      <c r="FP60" s="30">
        <f>'Messung D'!$I$7</f>
        <v>0</v>
      </c>
      <c r="FQ60" s="30">
        <f>'Messung D'!$I$8</f>
        <v>0</v>
      </c>
      <c r="FR60" s="30">
        <f>'Messung D'!$I$9</f>
        <v>0</v>
      </c>
      <c r="FS60" s="30">
        <f>'Messung D'!$I$10</f>
        <v>0</v>
      </c>
      <c r="FT60" s="30">
        <f>'Messung D'!$I$11</f>
        <v>0</v>
      </c>
      <c r="FU60" s="30">
        <f>'Messung D'!$I$12</f>
        <v>0</v>
      </c>
      <c r="FV60" s="30">
        <f>'Messung D'!$I$13</f>
        <v>0</v>
      </c>
      <c r="FW60" s="30">
        <f>'Messung D'!$I$14</f>
        <v>0</v>
      </c>
      <c r="FX60" s="30">
        <f>'Messung D'!$I$15</f>
        <v>0</v>
      </c>
      <c r="FY60" s="30">
        <f>'Messung D'!$J$6</f>
        <v>0</v>
      </c>
      <c r="FZ60" s="30">
        <f>'Messung D'!$J$7</f>
        <v>0</v>
      </c>
      <c r="GA60" s="30">
        <f>'Messung D'!$J$8</f>
        <v>0</v>
      </c>
      <c r="GB60" s="30">
        <f>'Messung D'!$J$9</f>
        <v>0</v>
      </c>
      <c r="GC60" s="30">
        <f>'Messung D'!$J$10</f>
        <v>0</v>
      </c>
      <c r="GD60" s="30">
        <f>'Messung D'!$J$11</f>
        <v>0</v>
      </c>
      <c r="GE60" s="30">
        <f>'Messung D'!$J$12</f>
        <v>0</v>
      </c>
      <c r="GF60" s="30">
        <f>'Messung D'!$J$13</f>
        <v>0</v>
      </c>
      <c r="GG60" s="30">
        <f>'Messung D'!$J$14</f>
        <v>0</v>
      </c>
      <c r="GH60" s="30">
        <f>'Messung D'!$J$15</f>
        <v>0</v>
      </c>
      <c r="GI60" s="30">
        <f>'Messung D'!$K$6</f>
        <v>0</v>
      </c>
      <c r="GJ60" s="30">
        <f>'Messung D'!$K$7</f>
        <v>0</v>
      </c>
      <c r="GK60" s="30">
        <f>'Messung D'!$K$8</f>
        <v>0</v>
      </c>
      <c r="GL60" s="30">
        <f>'Messung D'!$K$9</f>
        <v>0</v>
      </c>
      <c r="GM60" s="30">
        <f>'Messung D'!$K$10</f>
        <v>0</v>
      </c>
      <c r="GN60" s="30">
        <f>'Messung D'!$K$11</f>
        <v>0</v>
      </c>
      <c r="GO60" s="30">
        <f>'Messung D'!$K$12</f>
        <v>0</v>
      </c>
      <c r="GP60" s="30">
        <f>'Messung D'!$K$13</f>
        <v>0</v>
      </c>
      <c r="GQ60" s="30">
        <f>'Messung D'!$K$14</f>
        <v>0</v>
      </c>
      <c r="GR60" s="30">
        <f>'Messung D'!$K$15</f>
        <v>0</v>
      </c>
      <c r="GS60" s="30">
        <f>'Messung E'!$G$6</f>
        <v>0</v>
      </c>
      <c r="GT60" s="30">
        <f>'Messung E'!$G$7</f>
        <v>0</v>
      </c>
      <c r="GU60" s="30">
        <f>'Messung E'!$G$8</f>
        <v>0</v>
      </c>
      <c r="GV60" s="30">
        <f>'Messung E'!$G$9</f>
        <v>0</v>
      </c>
      <c r="GW60" s="30">
        <f>'Messung E'!$G$10</f>
        <v>0</v>
      </c>
      <c r="GX60" s="30">
        <f>'Messung E'!$G$11</f>
        <v>0</v>
      </c>
      <c r="GY60" s="30">
        <f>'Messung E'!$G$12</f>
        <v>0</v>
      </c>
      <c r="GZ60" s="30">
        <f>'Messung E'!$G$13</f>
        <v>0</v>
      </c>
      <c r="HA60" s="30">
        <f>'Messung E'!$G$14</f>
        <v>0</v>
      </c>
      <c r="HB60" s="30">
        <f>'Messung E'!$G$15</f>
        <v>0</v>
      </c>
      <c r="HC60" s="30">
        <f>'Messung E'!$H$6</f>
        <v>0</v>
      </c>
      <c r="HD60" s="30">
        <f>'Messung E'!$H$7</f>
        <v>0</v>
      </c>
      <c r="HE60" s="30">
        <f>'Messung E'!$H$8</f>
        <v>0</v>
      </c>
      <c r="HF60" s="30">
        <f>'Messung E'!$H$9</f>
        <v>0</v>
      </c>
      <c r="HG60" s="30">
        <f>'Messung E'!$H$10</f>
        <v>0</v>
      </c>
      <c r="HH60" s="30">
        <f>'Messung E'!$H$11</f>
        <v>0</v>
      </c>
      <c r="HI60" s="30">
        <f>'Messung E'!$H$12</f>
        <v>0</v>
      </c>
      <c r="HJ60" s="30">
        <f>'Messung E'!$H$13</f>
        <v>0</v>
      </c>
      <c r="HK60" s="30">
        <f>'Messung E'!$H$14</f>
        <v>0</v>
      </c>
      <c r="HL60" s="30">
        <f>'Messung E'!$H$15</f>
        <v>0</v>
      </c>
      <c r="HM60" s="30">
        <f>'Messung E'!$I$6</f>
        <v>0</v>
      </c>
      <c r="HN60" s="30">
        <f>'Messung E'!$I$7</f>
        <v>0</v>
      </c>
      <c r="HO60" s="30">
        <f>'Messung E'!$I$8</f>
        <v>0</v>
      </c>
      <c r="HP60" s="30">
        <f>'Messung E'!$I$9</f>
        <v>0</v>
      </c>
      <c r="HQ60" s="30">
        <f>'Messung E'!$I$10</f>
        <v>0</v>
      </c>
      <c r="HR60" s="30">
        <f>'Messung E'!$I$11</f>
        <v>0</v>
      </c>
      <c r="HS60" s="30">
        <f>'Messung E'!$I$12</f>
        <v>0</v>
      </c>
      <c r="HT60" s="30">
        <f>'Messung E'!$I$13</f>
        <v>0</v>
      </c>
      <c r="HU60" s="30">
        <f>'Messung E'!$I$14</f>
        <v>0</v>
      </c>
      <c r="HV60" s="30">
        <f>'Messung E'!$I$15</f>
        <v>0</v>
      </c>
      <c r="HW60" s="30">
        <f>'Messung E'!$J$6</f>
        <v>0</v>
      </c>
      <c r="HX60" s="30">
        <f>'Messung E'!$J$7</f>
        <v>0</v>
      </c>
      <c r="HY60" s="30">
        <f>'Messung E'!$J$8</f>
        <v>0</v>
      </c>
      <c r="HZ60" s="30">
        <f>'Messung E'!$J$9</f>
        <v>0</v>
      </c>
      <c r="IA60" s="30">
        <f>'Messung E'!$J$10</f>
        <v>0</v>
      </c>
      <c r="IB60" s="30">
        <f>'Messung E'!$J$11</f>
        <v>0</v>
      </c>
      <c r="IC60" s="30">
        <f>'Messung E'!$J$12</f>
        <v>0</v>
      </c>
      <c r="ID60" s="30">
        <f>'Messung E'!$J$13</f>
        <v>0</v>
      </c>
      <c r="IE60" s="30">
        <f>'Messung E'!$J$14</f>
        <v>0</v>
      </c>
      <c r="IF60" s="30">
        <f>'Messung E'!$J$15</f>
        <v>0</v>
      </c>
      <c r="IG60" s="30">
        <f>'Messung E'!$K$6</f>
        <v>0</v>
      </c>
      <c r="IH60" s="30">
        <f>'Messung E'!$K$7</f>
        <v>0</v>
      </c>
      <c r="II60" s="30">
        <f>'Messung E'!$K$8</f>
        <v>0</v>
      </c>
      <c r="IJ60" s="30">
        <f>'Messung E'!$K$9</f>
        <v>0</v>
      </c>
      <c r="IK60" s="30">
        <f>'Messung E'!$K$10</f>
        <v>0</v>
      </c>
      <c r="IL60" s="30">
        <f>'Messung E'!$K$11</f>
        <v>0</v>
      </c>
      <c r="IM60" s="30">
        <f>'Messung E'!$K$12</f>
        <v>0</v>
      </c>
      <c r="IN60" s="30">
        <f>'Messung E'!$K$13</f>
        <v>0</v>
      </c>
      <c r="IO60" s="30">
        <f>'Messung E'!$K$14</f>
        <v>0</v>
      </c>
      <c r="IP60" s="30">
        <f>'Messung E'!$K$15</f>
        <v>0</v>
      </c>
    </row>
    <row r="100" spans="1:4" ht="12.75">
      <c r="A100" s="30" t="s">
        <v>19</v>
      </c>
      <c r="B100" s="30" t="s">
        <v>20</v>
      </c>
      <c r="C100" s="30" t="s">
        <v>21</v>
      </c>
      <c r="D100" s="30" t="s">
        <v>22</v>
      </c>
    </row>
    <row r="101" spans="1:3" ht="12.75">
      <c r="A101" s="30">
        <f>'Messung A'!C23</f>
        <v>0</v>
      </c>
      <c r="B101" s="30">
        <f>'Messung A'!C24</f>
        <v>0</v>
      </c>
      <c r="C101" s="30">
        <f>'Messung A'!C25</f>
        <v>0</v>
      </c>
    </row>
    <row r="350" spans="1:3" ht="12.75">
      <c r="A350" s="30">
        <f>'Messung A'!C23</f>
        <v>0</v>
      </c>
      <c r="B350" s="30">
        <f>'Messung A'!C24</f>
        <v>0</v>
      </c>
      <c r="C350" s="30">
        <f>'Messung A'!C25</f>
        <v>0</v>
      </c>
    </row>
    <row r="354" ht="12.75">
      <c r="A354" s="30">
        <f>'Messung A'!C12</f>
        <v>0</v>
      </c>
    </row>
    <row r="355" ht="12.75">
      <c r="A355" s="30">
        <v>12</v>
      </c>
    </row>
    <row r="356" ht="12.75">
      <c r="A356" s="30">
        <v>12.001</v>
      </c>
    </row>
    <row r="357" ht="12.75">
      <c r="A357" s="30">
        <v>12.002</v>
      </c>
    </row>
    <row r="358" ht="12.75">
      <c r="A358" s="30">
        <v>12.003</v>
      </c>
    </row>
    <row r="359" ht="12.75">
      <c r="A359" s="30">
        <v>12.004</v>
      </c>
    </row>
    <row r="360" ht="12.75">
      <c r="A360" s="30">
        <v>12.005</v>
      </c>
    </row>
    <row r="361" ht="12.75">
      <c r="A361" s="30">
        <v>12.006</v>
      </c>
    </row>
    <row r="362" ht="12.75">
      <c r="A362" s="30">
        <v>12.007</v>
      </c>
    </row>
    <row r="363" ht="12.75">
      <c r="A363" s="30">
        <v>12.008</v>
      </c>
    </row>
    <row r="364" ht="12.75">
      <c r="A364" s="30">
        <v>12.009</v>
      </c>
    </row>
    <row r="365" ht="12.75">
      <c r="A365" s="30">
        <v>12.01</v>
      </c>
    </row>
    <row r="366" ht="12.75">
      <c r="A366" s="30">
        <v>12.011</v>
      </c>
    </row>
    <row r="367" ht="12.75">
      <c r="A367" s="30">
        <v>12.012</v>
      </c>
    </row>
    <row r="368" ht="12.75">
      <c r="A368" s="30">
        <v>12.013</v>
      </c>
    </row>
    <row r="369" ht="12.75">
      <c r="A369" s="30">
        <v>12.014</v>
      </c>
    </row>
    <row r="370" ht="12.75">
      <c r="A370" s="30">
        <v>12.015</v>
      </c>
    </row>
    <row r="371" ht="12.75">
      <c r="A371" s="30">
        <v>12.016</v>
      </c>
    </row>
    <row r="372" ht="12.75">
      <c r="A372" s="30">
        <v>12.017</v>
      </c>
    </row>
    <row r="373" ht="12.75">
      <c r="A373" s="30">
        <v>12.018</v>
      </c>
    </row>
    <row r="374" ht="12.75">
      <c r="A374" s="30">
        <v>12.019</v>
      </c>
    </row>
    <row r="375" ht="12.75">
      <c r="A375" s="30">
        <v>12.02</v>
      </c>
    </row>
    <row r="376" ht="12.75">
      <c r="A376" s="30">
        <v>12.021</v>
      </c>
    </row>
    <row r="377" ht="12.75">
      <c r="A377" s="30">
        <v>12.022</v>
      </c>
    </row>
    <row r="378" ht="12.75">
      <c r="A378" s="30">
        <v>12.023</v>
      </c>
    </row>
    <row r="379" ht="12.75">
      <c r="A379" s="30">
        <v>12.024</v>
      </c>
    </row>
    <row r="380" ht="12.75">
      <c r="A380" s="30">
        <v>12.025</v>
      </c>
    </row>
    <row r="381" ht="12.75">
      <c r="A381" s="30">
        <v>12.026</v>
      </c>
    </row>
    <row r="382" ht="12.75">
      <c r="A382" s="30">
        <v>12.027</v>
      </c>
    </row>
    <row r="383" ht="12.75">
      <c r="A383" s="30">
        <v>12.028</v>
      </c>
    </row>
    <row r="384" ht="12.75">
      <c r="A384" s="30">
        <v>12.029</v>
      </c>
    </row>
    <row r="385" ht="12.75">
      <c r="A385" s="30">
        <v>12.03</v>
      </c>
    </row>
    <row r="386" ht="12.75">
      <c r="A386" s="30">
        <v>12.031</v>
      </c>
    </row>
    <row r="387" ht="12.75">
      <c r="A387" s="30">
        <v>12.032</v>
      </c>
    </row>
    <row r="388" ht="12.75">
      <c r="A388" s="30">
        <v>12.033</v>
      </c>
    </row>
    <row r="389" ht="12.75">
      <c r="A389" s="30">
        <v>12.034</v>
      </c>
    </row>
    <row r="390" ht="12.75">
      <c r="A390" s="30">
        <v>12.035</v>
      </c>
    </row>
    <row r="391" ht="12.75">
      <c r="A391" s="30">
        <v>12.036</v>
      </c>
    </row>
    <row r="392" ht="12.75">
      <c r="A392" s="30">
        <v>12.037</v>
      </c>
    </row>
    <row r="393" ht="12.75">
      <c r="A393" s="30">
        <v>12.038</v>
      </c>
    </row>
    <row r="394" ht="12.75">
      <c r="A394" s="30">
        <v>12.039</v>
      </c>
    </row>
    <row r="395" ht="12.75">
      <c r="A395" s="30">
        <v>12.04</v>
      </c>
    </row>
    <row r="396" ht="12.75">
      <c r="A396" s="30">
        <v>12.041</v>
      </c>
    </row>
    <row r="397" ht="12.75">
      <c r="A397" s="30">
        <v>12.042</v>
      </c>
    </row>
    <row r="398" ht="12.75">
      <c r="A398" s="30">
        <v>12.043</v>
      </c>
    </row>
  </sheetData>
  <sheetProtection password="9D6B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1"/>
  <sheetViews>
    <sheetView workbookViewId="0" topLeftCell="A1">
      <selection activeCell="D14" sqref="D14"/>
    </sheetView>
  </sheetViews>
  <sheetFormatPr defaultColWidth="11.421875" defaultRowHeight="12.75"/>
  <cols>
    <col min="1" max="1" width="2.57421875" style="13" customWidth="1"/>
    <col min="2" max="2" width="29.00390625" style="13" customWidth="1"/>
    <col min="3" max="3" width="27.28125" style="13" customWidth="1"/>
    <col min="4" max="4" width="9.7109375" style="13" customWidth="1"/>
    <col min="5" max="5" width="4.28125" style="13" customWidth="1"/>
    <col min="6" max="6" width="11.421875" style="13" hidden="1" customWidth="1"/>
    <col min="7" max="11" width="11.00390625" style="13" customWidth="1"/>
    <col min="12" max="12" width="1.7109375" style="13" customWidth="1"/>
    <col min="13" max="16384" width="11.421875" style="13" customWidth="1"/>
  </cols>
  <sheetData>
    <row r="1" ht="9.75" customHeight="1"/>
    <row r="2" spans="2:14" ht="48.75" customHeight="1">
      <c r="B2" s="33"/>
      <c r="C2" s="83" t="s">
        <v>60</v>
      </c>
      <c r="D2" s="84"/>
      <c r="E2" s="84"/>
      <c r="F2" s="84"/>
      <c r="G2" s="84"/>
      <c r="H2" s="84"/>
      <c r="I2" s="77"/>
      <c r="J2" s="78"/>
      <c r="K2" s="78"/>
      <c r="L2" s="34"/>
      <c r="M2" s="35"/>
      <c r="N2" s="35"/>
    </row>
    <row r="4" spans="5:11" ht="12.75">
      <c r="E4" s="85" t="s">
        <v>8</v>
      </c>
      <c r="F4" s="86"/>
      <c r="G4" s="86"/>
      <c r="H4" s="86"/>
      <c r="I4" s="86"/>
      <c r="J4" s="86"/>
      <c r="K4" s="87"/>
    </row>
    <row r="5" spans="2:11" ht="13.5" thickBot="1">
      <c r="B5" s="6" t="s">
        <v>10</v>
      </c>
      <c r="C5" s="70" t="str">
        <f>'Messung A'!C5</f>
        <v>Engel 120to</v>
      </c>
      <c r="E5" s="73" t="s">
        <v>36</v>
      </c>
      <c r="F5" s="74"/>
      <c r="G5" s="75"/>
      <c r="H5" s="75"/>
      <c r="I5" s="75"/>
      <c r="J5" s="75"/>
      <c r="K5" s="75"/>
    </row>
    <row r="6" spans="2:11" ht="13.5" thickBot="1">
      <c r="B6" s="6" t="s">
        <v>11</v>
      </c>
      <c r="C6" s="70" t="str">
        <f>'Messung A'!C6</f>
        <v>E120</v>
      </c>
      <c r="E6" s="36">
        <v>1</v>
      </c>
      <c r="F6" s="37"/>
      <c r="G6" s="69"/>
      <c r="H6" s="69"/>
      <c r="I6" s="69"/>
      <c r="J6" s="69"/>
      <c r="K6" s="69"/>
    </row>
    <row r="7" spans="2:11" ht="13.5" thickBot="1">
      <c r="B7" s="6" t="s">
        <v>12</v>
      </c>
      <c r="C7" s="70">
        <f>'Messung A'!C7</f>
        <v>0</v>
      </c>
      <c r="E7" s="36">
        <v>2</v>
      </c>
      <c r="F7" s="37"/>
      <c r="G7" s="69"/>
      <c r="H7" s="69"/>
      <c r="I7" s="69"/>
      <c r="J7" s="69"/>
      <c r="K7" s="69"/>
    </row>
    <row r="8" spans="2:11" ht="13.5" thickBot="1">
      <c r="B8" s="6" t="s">
        <v>13</v>
      </c>
      <c r="C8" s="71">
        <f>'Messung A'!C8</f>
        <v>0</v>
      </c>
      <c r="E8" s="36">
        <v>3</v>
      </c>
      <c r="F8" s="37"/>
      <c r="G8" s="69"/>
      <c r="H8" s="69"/>
      <c r="I8" s="69"/>
      <c r="J8" s="69"/>
      <c r="K8" s="69"/>
    </row>
    <row r="9" spans="2:11" ht="13.5" thickBot="1">
      <c r="B9" s="1"/>
      <c r="C9" s="67"/>
      <c r="E9" s="36">
        <v>4</v>
      </c>
      <c r="F9" s="37"/>
      <c r="G9" s="69"/>
      <c r="H9" s="69"/>
      <c r="I9" s="69"/>
      <c r="J9" s="69"/>
      <c r="K9" s="69"/>
    </row>
    <row r="10" spans="2:11" ht="13.5" thickBot="1">
      <c r="B10" s="56"/>
      <c r="C10" s="76"/>
      <c r="E10" s="36">
        <v>5</v>
      </c>
      <c r="F10" s="37"/>
      <c r="G10" s="69"/>
      <c r="H10" s="69"/>
      <c r="I10" s="69"/>
      <c r="J10" s="69"/>
      <c r="K10" s="69"/>
    </row>
    <row r="11" spans="2:11" ht="13.5" thickBot="1">
      <c r="B11" s="1"/>
      <c r="C11" s="67"/>
      <c r="E11" s="36">
        <v>6</v>
      </c>
      <c r="F11" s="37"/>
      <c r="G11" s="69"/>
      <c r="H11" s="69"/>
      <c r="I11" s="69"/>
      <c r="J11" s="69"/>
      <c r="K11" s="69"/>
    </row>
    <row r="12" spans="2:11" ht="13.5" thickBot="1">
      <c r="B12" s="79" t="s">
        <v>18</v>
      </c>
      <c r="C12" s="88">
        <f>'Messung A'!C12:C13</f>
        <v>0</v>
      </c>
      <c r="E12" s="36">
        <v>7</v>
      </c>
      <c r="F12" s="37"/>
      <c r="G12" s="69"/>
      <c r="H12" s="69"/>
      <c r="I12" s="69"/>
      <c r="J12" s="69"/>
      <c r="K12" s="69"/>
    </row>
    <row r="13" spans="2:11" ht="13.5" thickBot="1">
      <c r="B13" s="80"/>
      <c r="C13" s="89"/>
      <c r="E13" s="36">
        <v>8</v>
      </c>
      <c r="F13" s="37"/>
      <c r="G13" s="69"/>
      <c r="H13" s="69"/>
      <c r="I13" s="69"/>
      <c r="J13" s="69"/>
      <c r="K13" s="69"/>
    </row>
    <row r="14" spans="2:11" ht="13.5" thickBot="1">
      <c r="B14" s="1"/>
      <c r="C14" s="11"/>
      <c r="E14" s="36">
        <v>9</v>
      </c>
      <c r="F14" s="37"/>
      <c r="G14" s="69"/>
      <c r="H14" s="69"/>
      <c r="I14" s="69"/>
      <c r="J14" s="69"/>
      <c r="K14" s="69"/>
    </row>
    <row r="15" spans="2:11" ht="13.5" thickBot="1">
      <c r="B15" s="1"/>
      <c r="C15" s="12" t="e">
        <f>IF(C33&gt;1.66," ",(IF(C33&gt;1.33,"Prozess ist bedingt fähig "," ")))</f>
        <v>#DIV/0!</v>
      </c>
      <c r="E15" s="38" t="s">
        <v>25</v>
      </c>
      <c r="F15" s="39"/>
      <c r="G15" s="69"/>
      <c r="H15" s="69"/>
      <c r="I15" s="69"/>
      <c r="J15" s="69"/>
      <c r="K15" s="69"/>
    </row>
    <row r="16" spans="3:11" ht="12.75">
      <c r="C16" s="14" t="e">
        <f>IF(C33&lt;1.33,"Prozess ist nicht fähig"," ")</f>
        <v>#DIV/0!</v>
      </c>
      <c r="F16" s="40"/>
      <c r="G16" s="41">
        <v>10</v>
      </c>
      <c r="H16" s="41">
        <v>20</v>
      </c>
      <c r="I16" s="41">
        <v>30</v>
      </c>
      <c r="J16" s="41">
        <v>40</v>
      </c>
      <c r="K16" s="41">
        <v>50</v>
      </c>
    </row>
    <row r="17" spans="2:11" ht="12.75">
      <c r="B17" s="15" t="s">
        <v>37</v>
      </c>
      <c r="C17" s="16" t="e">
        <f>IF(C33&gt;1.66,"Prozess ist fähig"," ")</f>
        <v>#DIV/0!</v>
      </c>
      <c r="F17" s="1"/>
      <c r="G17" s="42"/>
      <c r="H17" s="42"/>
      <c r="I17" s="42"/>
      <c r="J17" s="42"/>
      <c r="K17" s="42"/>
    </row>
    <row r="19" spans="2:3" ht="12.75">
      <c r="B19" s="6" t="s">
        <v>15</v>
      </c>
      <c r="C19" s="70" t="str">
        <f>'Messung A'!C19</f>
        <v>3Punktmikrometer</v>
      </c>
    </row>
    <row r="20" spans="2:3" ht="12.75">
      <c r="B20" s="6" t="s">
        <v>14</v>
      </c>
      <c r="C20" s="70" t="str">
        <f>'Messung A'!C20</f>
        <v>mm</v>
      </c>
    </row>
    <row r="21" spans="2:3" ht="12.75">
      <c r="B21" s="1"/>
      <c r="C21" s="11"/>
    </row>
    <row r="23" spans="2:3" ht="12.75">
      <c r="B23" s="17" t="s">
        <v>29</v>
      </c>
      <c r="C23" s="72">
        <f>'Messung A'!C23</f>
        <v>0</v>
      </c>
    </row>
    <row r="24" spans="2:3" ht="12.75">
      <c r="B24" s="17" t="s">
        <v>0</v>
      </c>
      <c r="C24" s="72">
        <f>'Messung A'!C24</f>
        <v>0</v>
      </c>
    </row>
    <row r="25" spans="2:3" ht="12.75">
      <c r="B25" s="17" t="s">
        <v>28</v>
      </c>
      <c r="C25" s="72">
        <f>'Messung A'!C25</f>
        <v>0</v>
      </c>
    </row>
    <row r="26" spans="2:3" ht="12.75">
      <c r="B26" s="6" t="s">
        <v>1</v>
      </c>
      <c r="C26" s="19">
        <f>MAX('BI'!AY60:CV60)</f>
        <v>0</v>
      </c>
    </row>
    <row r="27" spans="2:3" ht="12.75">
      <c r="B27" s="17" t="s">
        <v>30</v>
      </c>
      <c r="C27" s="20">
        <f>AVERAGE('BI'!AY60:CV60)</f>
        <v>0</v>
      </c>
    </row>
    <row r="28" spans="2:3" ht="12.75">
      <c r="B28" s="6" t="s">
        <v>3</v>
      </c>
      <c r="C28" s="19">
        <f>MIN('BI'!AY60:CV60)</f>
        <v>0</v>
      </c>
    </row>
    <row r="29" spans="2:3" ht="12.75">
      <c r="B29" s="17" t="s">
        <v>31</v>
      </c>
      <c r="C29" s="20">
        <f>STDEV('BI'!AY60:CV60)</f>
        <v>0</v>
      </c>
    </row>
    <row r="30" spans="2:3" ht="15.75">
      <c r="B30" s="17" t="s">
        <v>38</v>
      </c>
      <c r="C30" s="19" t="e">
        <f>(C23-C27)/(3*C29)</f>
        <v>#DIV/0!</v>
      </c>
    </row>
    <row r="31" spans="2:3" ht="15.75">
      <c r="B31" s="17" t="s">
        <v>27</v>
      </c>
      <c r="C31" s="19" t="e">
        <f>(C27-C25)/(3*C29)</f>
        <v>#DIV/0!</v>
      </c>
    </row>
    <row r="32" spans="2:3" ht="15">
      <c r="B32" s="21" t="s">
        <v>26</v>
      </c>
      <c r="C32" s="20" t="e">
        <f>(C23-C25)/(6*C29)</f>
        <v>#DIV/0!</v>
      </c>
    </row>
    <row r="33" spans="2:3" ht="14.25">
      <c r="B33" s="17" t="s">
        <v>39</v>
      </c>
      <c r="C33" s="20" t="e">
        <f>IF(C30&lt;C31,C30,C31)</f>
        <v>#DIV/0!</v>
      </c>
    </row>
    <row r="34" ht="6.75" customHeight="1"/>
    <row r="35" spans="2:5" ht="12.75">
      <c r="B35" s="13" t="s">
        <v>25</v>
      </c>
      <c r="C35" s="14"/>
      <c r="D35" s="14"/>
      <c r="E35" s="14"/>
    </row>
    <row r="37" ht="2.25" customHeight="1">
      <c r="B37" s="28"/>
    </row>
    <row r="38" spans="2:3" ht="12.75">
      <c r="B38" s="28" t="s">
        <v>32</v>
      </c>
      <c r="C38" s="28"/>
    </row>
    <row r="39" spans="2:3" ht="12.75">
      <c r="B39" s="28" t="s">
        <v>33</v>
      </c>
      <c r="C39" s="28"/>
    </row>
    <row r="40" spans="2:3" ht="12.75">
      <c r="B40" s="28" t="s">
        <v>34</v>
      </c>
      <c r="C40" s="28"/>
    </row>
    <row r="41" spans="2:3" ht="12.75">
      <c r="B41" s="28" t="s">
        <v>35</v>
      </c>
      <c r="C41" s="28"/>
    </row>
  </sheetData>
  <sheetProtection password="9D6B" sheet="1" objects="1" scenarios="1"/>
  <mergeCells count="5">
    <mergeCell ref="I2:K2"/>
    <mergeCell ref="B12:B13"/>
    <mergeCell ref="C12:C13"/>
    <mergeCell ref="C2:H2"/>
    <mergeCell ref="E4:K4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2"/>
  <headerFooter alignWithMargins="0">
    <oddFooter>&amp;L&amp;C&amp;F&amp;Rerst. Rettenegger Reinhard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41"/>
  <sheetViews>
    <sheetView workbookViewId="0" topLeftCell="A1">
      <selection activeCell="C31" sqref="C31"/>
    </sheetView>
  </sheetViews>
  <sheetFormatPr defaultColWidth="11.421875" defaultRowHeight="12.75"/>
  <cols>
    <col min="1" max="1" width="2.57421875" style="13" customWidth="1"/>
    <col min="2" max="2" width="29.00390625" style="13" customWidth="1"/>
    <col min="3" max="3" width="27.28125" style="13" customWidth="1"/>
    <col min="4" max="4" width="9.7109375" style="13" customWidth="1"/>
    <col min="5" max="5" width="4.28125" style="13" customWidth="1"/>
    <col min="6" max="6" width="11.421875" style="13" hidden="1" customWidth="1"/>
    <col min="7" max="11" width="11.00390625" style="13" customWidth="1"/>
    <col min="12" max="12" width="1.7109375" style="13" customWidth="1"/>
    <col min="13" max="16384" width="11.421875" style="13" customWidth="1"/>
  </cols>
  <sheetData>
    <row r="1" ht="9.75" customHeight="1"/>
    <row r="2" spans="2:14" ht="48.75" customHeight="1">
      <c r="B2" s="33"/>
      <c r="C2" s="83" t="s">
        <v>60</v>
      </c>
      <c r="D2" s="84"/>
      <c r="E2" s="84"/>
      <c r="F2" s="84"/>
      <c r="G2" s="84"/>
      <c r="H2" s="84"/>
      <c r="I2" s="77"/>
      <c r="J2" s="78"/>
      <c r="K2" s="78"/>
      <c r="L2" s="34"/>
      <c r="M2" s="35"/>
      <c r="N2" s="35"/>
    </row>
    <row r="4" spans="5:11" ht="12.75">
      <c r="E4" s="85" t="s">
        <v>8</v>
      </c>
      <c r="F4" s="86"/>
      <c r="G4" s="86"/>
      <c r="H4" s="86"/>
      <c r="I4" s="86"/>
      <c r="J4" s="86"/>
      <c r="K4" s="87"/>
    </row>
    <row r="5" spans="2:11" ht="13.5" thickBot="1">
      <c r="B5" s="6" t="s">
        <v>10</v>
      </c>
      <c r="C5" s="70" t="str">
        <f>'Messung A'!C5</f>
        <v>Engel 120to</v>
      </c>
      <c r="E5" s="73" t="s">
        <v>36</v>
      </c>
      <c r="F5" s="74"/>
      <c r="G5" s="75"/>
      <c r="H5" s="75"/>
      <c r="I5" s="75"/>
      <c r="J5" s="75"/>
      <c r="K5" s="75"/>
    </row>
    <row r="6" spans="2:11" ht="13.5" thickBot="1">
      <c r="B6" s="6" t="s">
        <v>11</v>
      </c>
      <c r="C6" s="70" t="str">
        <f>'Messung A'!C6</f>
        <v>E120</v>
      </c>
      <c r="E6" s="36">
        <v>1</v>
      </c>
      <c r="F6" s="37"/>
      <c r="G6" s="69"/>
      <c r="H6" s="69"/>
      <c r="I6" s="69"/>
      <c r="J6" s="69"/>
      <c r="K6" s="69"/>
    </row>
    <row r="7" spans="2:11" ht="13.5" thickBot="1">
      <c r="B7" s="6" t="s">
        <v>12</v>
      </c>
      <c r="C7" s="70">
        <f>'Messung A'!C7</f>
        <v>0</v>
      </c>
      <c r="E7" s="36">
        <v>2</v>
      </c>
      <c r="F7" s="37"/>
      <c r="G7" s="69"/>
      <c r="H7" s="69"/>
      <c r="I7" s="69"/>
      <c r="J7" s="69"/>
      <c r="K7" s="69"/>
    </row>
    <row r="8" spans="2:11" ht="13.5" thickBot="1">
      <c r="B8" s="6" t="s">
        <v>13</v>
      </c>
      <c r="C8" s="71">
        <f>'Messung A'!C8</f>
        <v>0</v>
      </c>
      <c r="E8" s="36">
        <v>3</v>
      </c>
      <c r="F8" s="37"/>
      <c r="G8" s="69"/>
      <c r="H8" s="69"/>
      <c r="I8" s="69"/>
      <c r="J8" s="69"/>
      <c r="K8" s="69"/>
    </row>
    <row r="9" spans="2:11" ht="13.5" thickBot="1">
      <c r="B9" s="1"/>
      <c r="C9" s="67"/>
      <c r="E9" s="36">
        <v>4</v>
      </c>
      <c r="F9" s="37"/>
      <c r="G9" s="69"/>
      <c r="H9" s="69"/>
      <c r="I9" s="69"/>
      <c r="J9" s="69"/>
      <c r="K9" s="69"/>
    </row>
    <row r="10" spans="2:11" ht="13.5" thickBot="1">
      <c r="B10" s="56"/>
      <c r="C10" s="76"/>
      <c r="E10" s="36">
        <v>5</v>
      </c>
      <c r="F10" s="37"/>
      <c r="G10" s="69"/>
      <c r="H10" s="69"/>
      <c r="I10" s="69"/>
      <c r="J10" s="69"/>
      <c r="K10" s="69"/>
    </row>
    <row r="11" spans="2:11" ht="13.5" thickBot="1">
      <c r="B11" s="1"/>
      <c r="C11" s="67"/>
      <c r="E11" s="36">
        <v>6</v>
      </c>
      <c r="F11" s="37"/>
      <c r="G11" s="69"/>
      <c r="H11" s="69"/>
      <c r="I11" s="69"/>
      <c r="J11" s="69"/>
      <c r="K11" s="69"/>
    </row>
    <row r="12" spans="2:11" ht="13.5" thickBot="1">
      <c r="B12" s="79" t="s">
        <v>18</v>
      </c>
      <c r="C12" s="88">
        <f>'Messung A'!C12:C13</f>
        <v>0</v>
      </c>
      <c r="E12" s="36">
        <v>7</v>
      </c>
      <c r="F12" s="37"/>
      <c r="G12" s="69"/>
      <c r="H12" s="69"/>
      <c r="I12" s="69"/>
      <c r="J12" s="69"/>
      <c r="K12" s="69"/>
    </row>
    <row r="13" spans="2:11" ht="13.5" thickBot="1">
      <c r="B13" s="80"/>
      <c r="C13" s="89"/>
      <c r="E13" s="36">
        <v>8</v>
      </c>
      <c r="F13" s="37"/>
      <c r="G13" s="69"/>
      <c r="H13" s="69"/>
      <c r="I13" s="69"/>
      <c r="J13" s="69"/>
      <c r="K13" s="69"/>
    </row>
    <row r="14" spans="2:11" ht="13.5" thickBot="1">
      <c r="B14" s="1"/>
      <c r="C14" s="11"/>
      <c r="E14" s="36">
        <v>9</v>
      </c>
      <c r="F14" s="37"/>
      <c r="G14" s="69"/>
      <c r="H14" s="69"/>
      <c r="I14" s="69"/>
      <c r="J14" s="69"/>
      <c r="K14" s="69"/>
    </row>
    <row r="15" spans="2:11" ht="13.5" thickBot="1">
      <c r="B15" s="1"/>
      <c r="C15" s="12" t="e">
        <f>IF(C33&gt;1.66," ",(IF(C33&gt;1.33,"Prozess ist bedingt fähig "," ")))</f>
        <v>#DIV/0!</v>
      </c>
      <c r="E15" s="38" t="s">
        <v>25</v>
      </c>
      <c r="F15" s="39"/>
      <c r="G15" s="69"/>
      <c r="H15" s="69"/>
      <c r="I15" s="69"/>
      <c r="J15" s="69"/>
      <c r="K15" s="69"/>
    </row>
    <row r="16" spans="3:11" ht="12.75">
      <c r="C16" s="14" t="e">
        <f>IF(C33&lt;1.33,"Prozess ist nicht fähig"," ")</f>
        <v>#DIV/0!</v>
      </c>
      <c r="F16" s="40"/>
      <c r="G16" s="41">
        <v>10</v>
      </c>
      <c r="H16" s="41">
        <v>20</v>
      </c>
      <c r="I16" s="41">
        <v>30</v>
      </c>
      <c r="J16" s="41">
        <v>40</v>
      </c>
      <c r="K16" s="41">
        <v>50</v>
      </c>
    </row>
    <row r="17" spans="2:11" ht="12.75">
      <c r="B17" s="15" t="s">
        <v>37</v>
      </c>
      <c r="C17" s="16" t="e">
        <f>IF(C33&gt;1.66,"Prozess ist fähig"," ")</f>
        <v>#DIV/0!</v>
      </c>
      <c r="F17" s="1"/>
      <c r="G17" s="42"/>
      <c r="H17" s="42"/>
      <c r="I17" s="42"/>
      <c r="J17" s="42"/>
      <c r="K17" s="42"/>
    </row>
    <row r="19" spans="2:3" ht="12.75">
      <c r="B19" s="6" t="s">
        <v>15</v>
      </c>
      <c r="C19" s="70" t="str">
        <f>'Messung A'!C19</f>
        <v>3Punktmikrometer</v>
      </c>
    </row>
    <row r="20" spans="2:3" ht="12.75">
      <c r="B20" s="6" t="s">
        <v>14</v>
      </c>
      <c r="C20" s="70" t="str">
        <f>'Messung A'!C20</f>
        <v>mm</v>
      </c>
    </row>
    <row r="21" spans="2:3" ht="12.75">
      <c r="B21" s="1"/>
      <c r="C21" s="11"/>
    </row>
    <row r="23" spans="2:3" ht="12.75">
      <c r="B23" s="17" t="s">
        <v>29</v>
      </c>
      <c r="C23" s="72">
        <f>'Messung A'!C23</f>
        <v>0</v>
      </c>
    </row>
    <row r="24" spans="2:3" ht="12.75">
      <c r="B24" s="17" t="s">
        <v>0</v>
      </c>
      <c r="C24" s="72">
        <f>'Messung A'!C24</f>
        <v>0</v>
      </c>
    </row>
    <row r="25" spans="2:3" ht="12.75">
      <c r="B25" s="17" t="s">
        <v>28</v>
      </c>
      <c r="C25" s="72">
        <f>'Messung A'!C25</f>
        <v>0</v>
      </c>
    </row>
    <row r="26" spans="2:3" ht="12.75">
      <c r="B26" s="6" t="s">
        <v>1</v>
      </c>
      <c r="C26" s="19">
        <f>MAX('BI'!CW60:ET60)</f>
        <v>0</v>
      </c>
    </row>
    <row r="27" spans="2:3" ht="12.75">
      <c r="B27" s="17" t="s">
        <v>30</v>
      </c>
      <c r="C27" s="20">
        <f>AVERAGE('BI'!CW60:ET60)</f>
        <v>0</v>
      </c>
    </row>
    <row r="28" spans="2:3" ht="12.75">
      <c r="B28" s="6" t="s">
        <v>3</v>
      </c>
      <c r="C28" s="19">
        <f>MIN('BI'!CW60:ET60)</f>
        <v>0</v>
      </c>
    </row>
    <row r="29" spans="2:3" ht="12.75">
      <c r="B29" s="17" t="s">
        <v>31</v>
      </c>
      <c r="C29" s="20">
        <f>STDEV('BI'!CW60:ET60)</f>
        <v>0</v>
      </c>
    </row>
    <row r="30" spans="2:3" ht="15.75">
      <c r="B30" s="17" t="s">
        <v>38</v>
      </c>
      <c r="C30" s="19" t="e">
        <f>(C23-C27)/(3*C29)</f>
        <v>#DIV/0!</v>
      </c>
    </row>
    <row r="31" spans="2:3" ht="15.75">
      <c r="B31" s="17" t="s">
        <v>27</v>
      </c>
      <c r="C31" s="19" t="e">
        <f>(C27-C25)/(3*C29)</f>
        <v>#DIV/0!</v>
      </c>
    </row>
    <row r="32" spans="2:3" ht="15">
      <c r="B32" s="21" t="s">
        <v>26</v>
      </c>
      <c r="C32" s="20" t="e">
        <f>(C23-C25)/(6*C29)</f>
        <v>#DIV/0!</v>
      </c>
    </row>
    <row r="33" spans="2:3" ht="14.25">
      <c r="B33" s="17" t="s">
        <v>39</v>
      </c>
      <c r="C33" s="20" t="e">
        <f>IF(C30&lt;C31,C30,C31)</f>
        <v>#DIV/0!</v>
      </c>
    </row>
    <row r="34" ht="6.75" customHeight="1"/>
    <row r="35" spans="2:5" ht="12.75">
      <c r="B35" s="13" t="s">
        <v>25</v>
      </c>
      <c r="C35" s="14"/>
      <c r="D35" s="14"/>
      <c r="E35" s="14"/>
    </row>
    <row r="37" ht="2.25" customHeight="1">
      <c r="B37" s="28"/>
    </row>
    <row r="38" spans="2:3" ht="12.75">
      <c r="B38" s="28" t="s">
        <v>32</v>
      </c>
      <c r="C38" s="28"/>
    </row>
    <row r="39" spans="2:3" ht="12.75">
      <c r="B39" s="28" t="s">
        <v>33</v>
      </c>
      <c r="C39" s="28"/>
    </row>
    <row r="40" spans="2:3" ht="12.75">
      <c r="B40" s="28" t="s">
        <v>34</v>
      </c>
      <c r="C40" s="28"/>
    </row>
    <row r="41" spans="2:3" ht="12.75">
      <c r="B41" s="28" t="s">
        <v>35</v>
      </c>
      <c r="C41" s="28"/>
    </row>
  </sheetData>
  <sheetProtection password="9D6B" sheet="1" objects="1" scenarios="1"/>
  <mergeCells count="5">
    <mergeCell ref="I2:K2"/>
    <mergeCell ref="B12:B13"/>
    <mergeCell ref="C12:C13"/>
    <mergeCell ref="C2:H2"/>
    <mergeCell ref="E4:K4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2"/>
  <headerFooter alignWithMargins="0">
    <oddFooter>&amp;L&amp;C&amp;F&amp;Rerst. Rettenegger Reinhard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1"/>
  <sheetViews>
    <sheetView workbookViewId="0" topLeftCell="A1">
      <selection activeCell="E11" sqref="E11"/>
    </sheetView>
  </sheetViews>
  <sheetFormatPr defaultColWidth="11.421875" defaultRowHeight="12.75"/>
  <cols>
    <col min="1" max="1" width="2.57421875" style="13" customWidth="1"/>
    <col min="2" max="2" width="29.00390625" style="13" customWidth="1"/>
    <col min="3" max="3" width="27.28125" style="13" customWidth="1"/>
    <col min="4" max="4" width="9.7109375" style="13" customWidth="1"/>
    <col min="5" max="5" width="4.28125" style="13" customWidth="1"/>
    <col min="6" max="6" width="11.421875" style="13" hidden="1" customWidth="1"/>
    <col min="7" max="11" width="11.00390625" style="13" customWidth="1"/>
    <col min="12" max="12" width="1.7109375" style="13" customWidth="1"/>
    <col min="13" max="16384" width="11.421875" style="13" customWidth="1"/>
  </cols>
  <sheetData>
    <row r="1" ht="9.75" customHeight="1"/>
    <row r="2" spans="2:14" ht="48.75" customHeight="1">
      <c r="B2" s="33"/>
      <c r="C2" s="83" t="s">
        <v>60</v>
      </c>
      <c r="D2" s="84"/>
      <c r="E2" s="84"/>
      <c r="F2" s="84"/>
      <c r="G2" s="84"/>
      <c r="H2" s="84"/>
      <c r="I2" s="77"/>
      <c r="J2" s="78"/>
      <c r="K2" s="78"/>
      <c r="L2" s="34"/>
      <c r="M2" s="35"/>
      <c r="N2" s="35"/>
    </row>
    <row r="4" spans="5:11" ht="12.75">
      <c r="E4" s="85" t="s">
        <v>8</v>
      </c>
      <c r="F4" s="86"/>
      <c r="G4" s="86"/>
      <c r="H4" s="86"/>
      <c r="I4" s="86"/>
      <c r="J4" s="86"/>
      <c r="K4" s="87"/>
    </row>
    <row r="5" spans="2:11" ht="13.5" thickBot="1">
      <c r="B5" s="6" t="s">
        <v>10</v>
      </c>
      <c r="C5" s="70" t="str">
        <f>'Messung A'!C5</f>
        <v>Engel 120to</v>
      </c>
      <c r="E5" s="73" t="s">
        <v>36</v>
      </c>
      <c r="F5" s="74"/>
      <c r="G5" s="75"/>
      <c r="H5" s="75"/>
      <c r="I5" s="75"/>
      <c r="J5" s="75"/>
      <c r="K5" s="75"/>
    </row>
    <row r="6" spans="2:11" ht="13.5" thickBot="1">
      <c r="B6" s="6" t="s">
        <v>11</v>
      </c>
      <c r="C6" s="70" t="str">
        <f>'Messung A'!C6</f>
        <v>E120</v>
      </c>
      <c r="E6" s="36">
        <v>1</v>
      </c>
      <c r="F6" s="37"/>
      <c r="G6" s="69"/>
      <c r="H6" s="69"/>
      <c r="I6" s="69"/>
      <c r="J6" s="69"/>
      <c r="K6" s="69"/>
    </row>
    <row r="7" spans="2:11" ht="13.5" thickBot="1">
      <c r="B7" s="6" t="s">
        <v>12</v>
      </c>
      <c r="C7" s="70">
        <f>'Messung A'!C7</f>
        <v>0</v>
      </c>
      <c r="E7" s="36">
        <v>2</v>
      </c>
      <c r="F7" s="37"/>
      <c r="G7" s="69"/>
      <c r="H7" s="69"/>
      <c r="I7" s="69"/>
      <c r="J7" s="69"/>
      <c r="K7" s="69"/>
    </row>
    <row r="8" spans="2:11" ht="13.5" thickBot="1">
      <c r="B8" s="6" t="s">
        <v>13</v>
      </c>
      <c r="C8" s="71">
        <f>'Messung A'!C8</f>
        <v>0</v>
      </c>
      <c r="E8" s="36">
        <v>3</v>
      </c>
      <c r="F8" s="37"/>
      <c r="G8" s="69"/>
      <c r="H8" s="69"/>
      <c r="I8" s="69"/>
      <c r="J8" s="69"/>
      <c r="K8" s="69"/>
    </row>
    <row r="9" spans="2:11" ht="13.5" thickBot="1">
      <c r="B9" s="1"/>
      <c r="C9" s="67"/>
      <c r="E9" s="36">
        <v>4</v>
      </c>
      <c r="F9" s="37"/>
      <c r="G9" s="69"/>
      <c r="H9" s="69"/>
      <c r="I9" s="69"/>
      <c r="J9" s="69"/>
      <c r="K9" s="69"/>
    </row>
    <row r="10" spans="2:11" ht="13.5" thickBot="1">
      <c r="B10" s="56"/>
      <c r="C10" s="76"/>
      <c r="E10" s="36">
        <v>5</v>
      </c>
      <c r="F10" s="37"/>
      <c r="G10" s="69"/>
      <c r="H10" s="69"/>
      <c r="I10" s="69"/>
      <c r="J10" s="69"/>
      <c r="K10" s="69"/>
    </row>
    <row r="11" spans="2:11" ht="13.5" thickBot="1">
      <c r="B11" s="1"/>
      <c r="C11" s="67"/>
      <c r="E11" s="36">
        <v>6</v>
      </c>
      <c r="F11" s="37"/>
      <c r="G11" s="69"/>
      <c r="H11" s="69"/>
      <c r="I11" s="69"/>
      <c r="J11" s="69"/>
      <c r="K11" s="69"/>
    </row>
    <row r="12" spans="2:11" ht="13.5" thickBot="1">
      <c r="B12" s="79" t="s">
        <v>18</v>
      </c>
      <c r="C12" s="88">
        <f>'Messung A'!C12:C13</f>
        <v>0</v>
      </c>
      <c r="E12" s="36">
        <v>7</v>
      </c>
      <c r="F12" s="37"/>
      <c r="G12" s="69"/>
      <c r="H12" s="69"/>
      <c r="I12" s="69"/>
      <c r="J12" s="69"/>
      <c r="K12" s="69"/>
    </row>
    <row r="13" spans="2:11" ht="13.5" thickBot="1">
      <c r="B13" s="80"/>
      <c r="C13" s="89"/>
      <c r="E13" s="36">
        <v>8</v>
      </c>
      <c r="F13" s="37"/>
      <c r="G13" s="69"/>
      <c r="H13" s="69"/>
      <c r="I13" s="69"/>
      <c r="J13" s="69"/>
      <c r="K13" s="69"/>
    </row>
    <row r="14" spans="2:11" ht="13.5" thickBot="1">
      <c r="B14" s="1"/>
      <c r="C14" s="11"/>
      <c r="E14" s="36">
        <v>9</v>
      </c>
      <c r="F14" s="37"/>
      <c r="G14" s="69"/>
      <c r="H14" s="69"/>
      <c r="I14" s="69"/>
      <c r="J14" s="69"/>
      <c r="K14" s="69"/>
    </row>
    <row r="15" spans="2:11" ht="13.5" thickBot="1">
      <c r="B15" s="1"/>
      <c r="C15" s="12" t="e">
        <f>IF(C33&gt;1.66," ",(IF(C33&gt;1.33,"Prozess ist bedingt fähig "," ")))</f>
        <v>#DIV/0!</v>
      </c>
      <c r="E15" s="38" t="s">
        <v>25</v>
      </c>
      <c r="F15" s="39"/>
      <c r="G15" s="69"/>
      <c r="H15" s="69"/>
      <c r="I15" s="69"/>
      <c r="J15" s="69"/>
      <c r="K15" s="69"/>
    </row>
    <row r="16" spans="3:11" ht="12.75">
      <c r="C16" s="14" t="e">
        <f>IF(C33&lt;1.33,"Prozess ist nicht fähig"," ")</f>
        <v>#DIV/0!</v>
      </c>
      <c r="F16" s="40"/>
      <c r="G16" s="41">
        <v>10</v>
      </c>
      <c r="H16" s="41">
        <v>20</v>
      </c>
      <c r="I16" s="41">
        <v>30</v>
      </c>
      <c r="J16" s="41">
        <v>40</v>
      </c>
      <c r="K16" s="41">
        <v>50</v>
      </c>
    </row>
    <row r="17" spans="2:11" ht="12.75">
      <c r="B17" s="15" t="s">
        <v>37</v>
      </c>
      <c r="C17" s="16" t="e">
        <f>IF(C33&gt;1.66,"Prozess ist fähig"," ")</f>
        <v>#DIV/0!</v>
      </c>
      <c r="F17" s="1"/>
      <c r="G17" s="42"/>
      <c r="H17" s="42"/>
      <c r="I17" s="42"/>
      <c r="J17" s="42"/>
      <c r="K17" s="42"/>
    </row>
    <row r="19" spans="2:3" ht="12.75">
      <c r="B19" s="6" t="s">
        <v>15</v>
      </c>
      <c r="C19" s="70" t="str">
        <f>'Messung A'!C19</f>
        <v>3Punktmikrometer</v>
      </c>
    </row>
    <row r="20" spans="2:3" ht="12.75">
      <c r="B20" s="6" t="s">
        <v>14</v>
      </c>
      <c r="C20" s="70" t="str">
        <f>'Messung A'!C20</f>
        <v>mm</v>
      </c>
    </row>
    <row r="21" spans="2:3" ht="12.75">
      <c r="B21" s="1"/>
      <c r="C21" s="11"/>
    </row>
    <row r="23" spans="2:3" ht="12.75">
      <c r="B23" s="17" t="s">
        <v>29</v>
      </c>
      <c r="C23" s="72">
        <f>'Messung A'!C23</f>
        <v>0</v>
      </c>
    </row>
    <row r="24" spans="2:3" ht="12.75">
      <c r="B24" s="17" t="s">
        <v>0</v>
      </c>
      <c r="C24" s="72">
        <f>'Messung A'!C24</f>
        <v>0</v>
      </c>
    </row>
    <row r="25" spans="2:3" ht="12.75">
      <c r="B25" s="17" t="s">
        <v>28</v>
      </c>
      <c r="C25" s="72">
        <f>'Messung A'!C25</f>
        <v>0</v>
      </c>
    </row>
    <row r="26" spans="2:3" ht="12.75">
      <c r="B26" s="6" t="s">
        <v>1</v>
      </c>
      <c r="C26" s="19">
        <f>MAX('BI'!EU60:GR60)</f>
        <v>0</v>
      </c>
    </row>
    <row r="27" spans="2:3" ht="12.75">
      <c r="B27" s="17" t="s">
        <v>30</v>
      </c>
      <c r="C27" s="20">
        <f>AVERAGE('BI'!EU60:GR60)</f>
        <v>0</v>
      </c>
    </row>
    <row r="28" spans="2:3" ht="12.75">
      <c r="B28" s="6" t="s">
        <v>3</v>
      </c>
      <c r="C28" s="19">
        <f>MIN('BI'!EU60:GR60)</f>
        <v>0</v>
      </c>
    </row>
    <row r="29" spans="2:3" ht="12.75">
      <c r="B29" s="17" t="s">
        <v>31</v>
      </c>
      <c r="C29" s="20">
        <f>STDEV('BI'!EU60:GR60)</f>
        <v>0</v>
      </c>
    </row>
    <row r="30" spans="2:3" ht="15.75">
      <c r="B30" s="17" t="s">
        <v>38</v>
      </c>
      <c r="C30" s="19" t="e">
        <f>(C23-C27)/(3*C29)</f>
        <v>#DIV/0!</v>
      </c>
    </row>
    <row r="31" spans="2:3" ht="15.75">
      <c r="B31" s="17" t="s">
        <v>27</v>
      </c>
      <c r="C31" s="19" t="e">
        <f>(C27-C25)/(3*C29)</f>
        <v>#DIV/0!</v>
      </c>
    </row>
    <row r="32" spans="2:3" ht="15">
      <c r="B32" s="21" t="s">
        <v>26</v>
      </c>
      <c r="C32" s="20" t="e">
        <f>(C23-C25)/(6*C29)</f>
        <v>#DIV/0!</v>
      </c>
    </row>
    <row r="33" spans="2:3" ht="14.25">
      <c r="B33" s="17" t="s">
        <v>39</v>
      </c>
      <c r="C33" s="20" t="e">
        <f>IF(C30&lt;C31,C30,C31)</f>
        <v>#DIV/0!</v>
      </c>
    </row>
    <row r="34" ht="6.75" customHeight="1"/>
    <row r="35" spans="2:5" ht="12.75">
      <c r="B35" s="13" t="s">
        <v>25</v>
      </c>
      <c r="C35" s="14"/>
      <c r="D35" s="14"/>
      <c r="E35" s="14"/>
    </row>
    <row r="37" ht="2.25" customHeight="1">
      <c r="B37" s="28"/>
    </row>
    <row r="38" spans="2:3" ht="12.75">
      <c r="B38" s="28" t="s">
        <v>32</v>
      </c>
      <c r="C38" s="28"/>
    </row>
    <row r="39" spans="2:3" ht="12.75">
      <c r="B39" s="28" t="s">
        <v>33</v>
      </c>
      <c r="C39" s="28"/>
    </row>
    <row r="40" spans="2:3" ht="12.75">
      <c r="B40" s="28" t="s">
        <v>34</v>
      </c>
      <c r="C40" s="28"/>
    </row>
    <row r="41" spans="2:3" ht="12.75">
      <c r="B41" s="28" t="s">
        <v>35</v>
      </c>
      <c r="C41" s="28"/>
    </row>
  </sheetData>
  <sheetProtection password="9D6B" sheet="1" objects="1" scenarios="1"/>
  <mergeCells count="5">
    <mergeCell ref="I2:K2"/>
    <mergeCell ref="B12:B13"/>
    <mergeCell ref="C12:C13"/>
    <mergeCell ref="C2:H2"/>
    <mergeCell ref="E4:K4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2"/>
  <headerFooter alignWithMargins="0">
    <oddFooter>&amp;L&amp;C&amp;F&amp;Rerst. Rettenegger Reinhard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41"/>
  <sheetViews>
    <sheetView workbookViewId="0" topLeftCell="A1">
      <selection activeCell="D12" sqref="D12"/>
    </sheetView>
  </sheetViews>
  <sheetFormatPr defaultColWidth="11.421875" defaultRowHeight="12.75"/>
  <cols>
    <col min="1" max="1" width="2.57421875" style="13" customWidth="1"/>
    <col min="2" max="2" width="29.00390625" style="13" customWidth="1"/>
    <col min="3" max="3" width="27.28125" style="13" customWidth="1"/>
    <col min="4" max="4" width="9.7109375" style="13" customWidth="1"/>
    <col min="5" max="5" width="4.28125" style="13" customWidth="1"/>
    <col min="6" max="6" width="11.421875" style="13" hidden="1" customWidth="1"/>
    <col min="7" max="11" width="11.00390625" style="13" customWidth="1"/>
    <col min="12" max="12" width="1.7109375" style="13" customWidth="1"/>
    <col min="13" max="16384" width="11.421875" style="13" customWidth="1"/>
  </cols>
  <sheetData>
    <row r="1" ht="9.75" customHeight="1"/>
    <row r="2" spans="2:14" ht="48.75" customHeight="1">
      <c r="B2" s="33"/>
      <c r="C2" s="83" t="s">
        <v>60</v>
      </c>
      <c r="D2" s="84"/>
      <c r="E2" s="84"/>
      <c r="F2" s="84"/>
      <c r="G2" s="84"/>
      <c r="H2" s="84"/>
      <c r="I2" s="77"/>
      <c r="J2" s="78"/>
      <c r="K2" s="78"/>
      <c r="L2" s="34"/>
      <c r="M2" s="35"/>
      <c r="N2" s="35"/>
    </row>
    <row r="4" spans="5:11" ht="12.75">
      <c r="E4" s="85" t="s">
        <v>8</v>
      </c>
      <c r="F4" s="86"/>
      <c r="G4" s="86"/>
      <c r="H4" s="86"/>
      <c r="I4" s="86"/>
      <c r="J4" s="86"/>
      <c r="K4" s="87"/>
    </row>
    <row r="5" spans="2:11" ht="13.5" thickBot="1">
      <c r="B5" s="6" t="s">
        <v>10</v>
      </c>
      <c r="C5" s="70" t="str">
        <f>'Messung A'!C5</f>
        <v>Engel 120to</v>
      </c>
      <c r="E5" s="73" t="s">
        <v>36</v>
      </c>
      <c r="F5" s="74"/>
      <c r="G5" s="75"/>
      <c r="H5" s="75"/>
      <c r="I5" s="75"/>
      <c r="J5" s="75"/>
      <c r="K5" s="75"/>
    </row>
    <row r="6" spans="2:11" ht="13.5" thickBot="1">
      <c r="B6" s="6" t="s">
        <v>11</v>
      </c>
      <c r="C6" s="70" t="str">
        <f>'Messung A'!C6</f>
        <v>E120</v>
      </c>
      <c r="E6" s="36">
        <v>1</v>
      </c>
      <c r="F6" s="37"/>
      <c r="G6" s="69"/>
      <c r="H6" s="69"/>
      <c r="I6" s="69"/>
      <c r="J6" s="69"/>
      <c r="K6" s="69"/>
    </row>
    <row r="7" spans="2:11" ht="13.5" thickBot="1">
      <c r="B7" s="6" t="s">
        <v>12</v>
      </c>
      <c r="C7" s="70">
        <f>'Messung A'!C7</f>
        <v>0</v>
      </c>
      <c r="E7" s="36">
        <v>2</v>
      </c>
      <c r="F7" s="37"/>
      <c r="G7" s="69"/>
      <c r="H7" s="69"/>
      <c r="I7" s="69"/>
      <c r="J7" s="69"/>
      <c r="K7" s="69"/>
    </row>
    <row r="8" spans="2:11" ht="13.5" thickBot="1">
      <c r="B8" s="6" t="s">
        <v>13</v>
      </c>
      <c r="C8" s="71">
        <f>'Messung A'!C8</f>
        <v>0</v>
      </c>
      <c r="E8" s="36">
        <v>3</v>
      </c>
      <c r="F8" s="37"/>
      <c r="G8" s="69"/>
      <c r="H8" s="69"/>
      <c r="I8" s="69"/>
      <c r="J8" s="69"/>
      <c r="K8" s="69"/>
    </row>
    <row r="9" spans="2:11" ht="13.5" thickBot="1">
      <c r="B9" s="1"/>
      <c r="C9" s="67"/>
      <c r="E9" s="36">
        <v>4</v>
      </c>
      <c r="F9" s="37"/>
      <c r="G9" s="69"/>
      <c r="H9" s="69"/>
      <c r="I9" s="69"/>
      <c r="J9" s="69"/>
      <c r="K9" s="69"/>
    </row>
    <row r="10" spans="2:11" ht="13.5" thickBot="1">
      <c r="B10" s="56"/>
      <c r="C10" s="76"/>
      <c r="E10" s="36">
        <v>5</v>
      </c>
      <c r="F10" s="37"/>
      <c r="G10" s="69"/>
      <c r="H10" s="69"/>
      <c r="I10" s="69"/>
      <c r="J10" s="69"/>
      <c r="K10" s="69"/>
    </row>
    <row r="11" spans="2:11" ht="13.5" thickBot="1">
      <c r="B11" s="1"/>
      <c r="C11" s="67"/>
      <c r="E11" s="36">
        <v>6</v>
      </c>
      <c r="F11" s="37"/>
      <c r="G11" s="69"/>
      <c r="H11" s="69"/>
      <c r="I11" s="69"/>
      <c r="J11" s="69"/>
      <c r="K11" s="69"/>
    </row>
    <row r="12" spans="2:11" ht="13.5" thickBot="1">
      <c r="B12" s="79" t="s">
        <v>18</v>
      </c>
      <c r="C12" s="88">
        <f>'Messung A'!C12:C13</f>
        <v>0</v>
      </c>
      <c r="E12" s="36">
        <v>7</v>
      </c>
      <c r="F12" s="37"/>
      <c r="G12" s="69"/>
      <c r="H12" s="69"/>
      <c r="I12" s="69"/>
      <c r="J12" s="69"/>
      <c r="K12" s="69"/>
    </row>
    <row r="13" spans="2:11" ht="13.5" thickBot="1">
      <c r="B13" s="80"/>
      <c r="C13" s="89"/>
      <c r="E13" s="36">
        <v>8</v>
      </c>
      <c r="F13" s="37"/>
      <c r="G13" s="69"/>
      <c r="H13" s="69"/>
      <c r="I13" s="69"/>
      <c r="J13" s="69"/>
      <c r="K13" s="69"/>
    </row>
    <row r="14" spans="2:11" ht="13.5" thickBot="1">
      <c r="B14" s="1"/>
      <c r="C14" s="11"/>
      <c r="E14" s="36">
        <v>9</v>
      </c>
      <c r="F14" s="37"/>
      <c r="G14" s="69"/>
      <c r="H14" s="69"/>
      <c r="I14" s="69"/>
      <c r="J14" s="69"/>
      <c r="K14" s="69"/>
    </row>
    <row r="15" spans="2:11" ht="13.5" thickBot="1">
      <c r="B15" s="1"/>
      <c r="C15" s="12" t="e">
        <f>IF(C33&gt;1.66," ",(IF(C33&gt;1.33,"Prozess ist bedingt fähig "," ")))</f>
        <v>#DIV/0!</v>
      </c>
      <c r="E15" s="38" t="s">
        <v>25</v>
      </c>
      <c r="F15" s="39"/>
      <c r="G15" s="69"/>
      <c r="H15" s="69"/>
      <c r="I15" s="69"/>
      <c r="J15" s="69"/>
      <c r="K15" s="69"/>
    </row>
    <row r="16" spans="3:11" ht="12.75">
      <c r="C16" s="14" t="e">
        <f>IF(C33&lt;1.33,"Prozess ist nicht fähig"," ")</f>
        <v>#DIV/0!</v>
      </c>
      <c r="F16" s="40"/>
      <c r="G16" s="41">
        <v>10</v>
      </c>
      <c r="H16" s="41">
        <v>20</v>
      </c>
      <c r="I16" s="41">
        <v>30</v>
      </c>
      <c r="J16" s="41">
        <v>40</v>
      </c>
      <c r="K16" s="41">
        <v>50</v>
      </c>
    </row>
    <row r="17" spans="2:11" ht="12.75">
      <c r="B17" s="15" t="s">
        <v>37</v>
      </c>
      <c r="C17" s="16" t="e">
        <f>IF(C33&gt;1.66,"Prozess ist fähig"," ")</f>
        <v>#DIV/0!</v>
      </c>
      <c r="F17" s="1"/>
      <c r="G17" s="42"/>
      <c r="H17" s="42"/>
      <c r="I17" s="42"/>
      <c r="J17" s="42"/>
      <c r="K17" s="42"/>
    </row>
    <row r="19" spans="2:3" ht="12.75">
      <c r="B19" s="6" t="s">
        <v>15</v>
      </c>
      <c r="C19" s="70" t="str">
        <f>'Messung A'!C19</f>
        <v>3Punktmikrometer</v>
      </c>
    </row>
    <row r="20" spans="2:3" ht="12.75">
      <c r="B20" s="6" t="s">
        <v>14</v>
      </c>
      <c r="C20" s="70" t="str">
        <f>'Messung A'!C20</f>
        <v>mm</v>
      </c>
    </row>
    <row r="21" spans="2:3" ht="12.75">
      <c r="B21" s="1"/>
      <c r="C21" s="11"/>
    </row>
    <row r="23" spans="2:3" ht="12.75">
      <c r="B23" s="17" t="s">
        <v>29</v>
      </c>
      <c r="C23" s="72">
        <f>'Messung A'!C23</f>
        <v>0</v>
      </c>
    </row>
    <row r="24" spans="2:3" ht="12.75">
      <c r="B24" s="17" t="s">
        <v>0</v>
      </c>
      <c r="C24" s="72">
        <f>'Messung A'!C24</f>
        <v>0</v>
      </c>
    </row>
    <row r="25" spans="2:3" ht="12.75">
      <c r="B25" s="17" t="s">
        <v>28</v>
      </c>
      <c r="C25" s="72">
        <f>'Messung A'!C25</f>
        <v>0</v>
      </c>
    </row>
    <row r="26" spans="2:3" ht="12.75">
      <c r="B26" s="6" t="s">
        <v>1</v>
      </c>
      <c r="C26" s="19">
        <f>MAX('BI'!GS60:IP60)</f>
        <v>0</v>
      </c>
    </row>
    <row r="27" spans="2:3" ht="12.75">
      <c r="B27" s="17" t="s">
        <v>30</v>
      </c>
      <c r="C27" s="20">
        <f>AVERAGE('BI'!GS60:IP60)</f>
        <v>0</v>
      </c>
    </row>
    <row r="28" spans="2:3" ht="12.75">
      <c r="B28" s="6" t="s">
        <v>3</v>
      </c>
      <c r="C28" s="19">
        <f>MIN('BI'!GS60:IP60)</f>
        <v>0</v>
      </c>
    </row>
    <row r="29" spans="2:3" ht="12.75">
      <c r="B29" s="17" t="s">
        <v>31</v>
      </c>
      <c r="C29" s="20">
        <f>STDEV('BI'!GS60:IP60)</f>
        <v>0</v>
      </c>
    </row>
    <row r="30" spans="2:3" ht="15.75">
      <c r="B30" s="17" t="s">
        <v>38</v>
      </c>
      <c r="C30" s="19" t="e">
        <f>(C23-C27)/(3*C29)</f>
        <v>#DIV/0!</v>
      </c>
    </row>
    <row r="31" spans="2:3" ht="15.75">
      <c r="B31" s="17" t="s">
        <v>27</v>
      </c>
      <c r="C31" s="19" t="e">
        <f>(C27-C25)/(3*C29)</f>
        <v>#DIV/0!</v>
      </c>
    </row>
    <row r="32" spans="2:3" ht="15">
      <c r="B32" s="21" t="s">
        <v>26</v>
      </c>
      <c r="C32" s="20" t="e">
        <f>(C23-C25)/(6*C29)</f>
        <v>#DIV/0!</v>
      </c>
    </row>
    <row r="33" spans="2:3" ht="14.25">
      <c r="B33" s="17" t="s">
        <v>39</v>
      </c>
      <c r="C33" s="20" t="e">
        <f>IF(C30&lt;C31,C30,C31)</f>
        <v>#DIV/0!</v>
      </c>
    </row>
    <row r="34" ht="6.75" customHeight="1"/>
    <row r="35" spans="2:5" ht="12.75">
      <c r="B35" s="13" t="s">
        <v>25</v>
      </c>
      <c r="C35" s="14"/>
      <c r="D35" s="14"/>
      <c r="E35" s="14"/>
    </row>
    <row r="37" ht="2.25" customHeight="1">
      <c r="B37" s="28"/>
    </row>
    <row r="38" spans="2:3" ht="12.75">
      <c r="B38" s="28" t="s">
        <v>32</v>
      </c>
      <c r="C38" s="28"/>
    </row>
    <row r="39" spans="2:3" ht="12.75">
      <c r="B39" s="28" t="s">
        <v>33</v>
      </c>
      <c r="C39" s="28"/>
    </row>
    <row r="40" spans="2:3" ht="12.75">
      <c r="B40" s="28" t="s">
        <v>34</v>
      </c>
      <c r="C40" s="28"/>
    </row>
    <row r="41" spans="2:3" ht="12.75">
      <c r="B41" s="28" t="s">
        <v>35</v>
      </c>
      <c r="C41" s="28"/>
    </row>
  </sheetData>
  <sheetProtection password="9D6B" sheet="1" objects="1" scenarios="1"/>
  <mergeCells count="5">
    <mergeCell ref="I2:K2"/>
    <mergeCell ref="B12:B13"/>
    <mergeCell ref="C12:C13"/>
    <mergeCell ref="C2:H2"/>
    <mergeCell ref="E4:K4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2"/>
  <headerFooter alignWithMargins="0">
    <oddFooter>&amp;L&amp;C&amp;F&amp;Rerst. Rettenegger Reinhard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K43"/>
  <sheetViews>
    <sheetView zoomScale="75" zoomScaleNormal="75" workbookViewId="0" topLeftCell="A1">
      <selection activeCell="K12" sqref="K12"/>
    </sheetView>
  </sheetViews>
  <sheetFormatPr defaultColWidth="11.421875" defaultRowHeight="12.75"/>
  <cols>
    <col min="1" max="1" width="3.140625" style="13" customWidth="1"/>
    <col min="2" max="3" width="34.8515625" style="13" customWidth="1"/>
    <col min="4" max="4" width="2.8515625" style="13" customWidth="1"/>
    <col min="5" max="5" width="4.28125" style="13" customWidth="1"/>
    <col min="6" max="6" width="11.421875" style="13" hidden="1" customWidth="1"/>
    <col min="7" max="8" width="34.8515625" style="13" customWidth="1"/>
    <col min="9" max="9" width="9.7109375" style="13" customWidth="1"/>
    <col min="10" max="11" width="9.57421875" style="13" customWidth="1"/>
    <col min="12" max="16384" width="11.421875" style="13" customWidth="1"/>
  </cols>
  <sheetData>
    <row r="2" spans="2:8" ht="18" customHeight="1">
      <c r="B2" s="31" t="s">
        <v>55</v>
      </c>
      <c r="C2" s="93" t="s">
        <v>44</v>
      </c>
      <c r="D2" s="93"/>
      <c r="E2" s="93"/>
      <c r="F2" s="93"/>
      <c r="G2" s="93"/>
      <c r="H2" s="22"/>
    </row>
    <row r="3" spans="2:8" ht="18" customHeight="1">
      <c r="B3" s="31" t="s">
        <v>56</v>
      </c>
      <c r="C3" s="93"/>
      <c r="D3" s="93"/>
      <c r="E3" s="93"/>
      <c r="F3" s="93"/>
      <c r="G3" s="93"/>
      <c r="H3" s="22"/>
    </row>
    <row r="4" spans="2:8" ht="18" customHeight="1">
      <c r="B4" s="31" t="s">
        <v>57</v>
      </c>
      <c r="C4" s="93"/>
      <c r="D4" s="93"/>
      <c r="E4" s="93"/>
      <c r="F4" s="93"/>
      <c r="G4" s="93"/>
      <c r="H4" s="23"/>
    </row>
    <row r="6" spans="7:11" ht="12.75">
      <c r="G6" s="24"/>
      <c r="H6" s="12" t="e">
        <f>IF(H24&gt;1.66," ",(IF(H24&gt;1.33,"Prozess ist bedingt fähig "," ")))</f>
        <v>#DIV/0!</v>
      </c>
      <c r="I6" s="43"/>
      <c r="J6" s="90"/>
      <c r="K6" s="90"/>
    </row>
    <row r="7" spans="2:8" ht="12.75">
      <c r="B7" s="6" t="s">
        <v>10</v>
      </c>
      <c r="C7" s="7" t="str">
        <f>'Messung A'!C5</f>
        <v>Engel 120to</v>
      </c>
      <c r="H7" s="14" t="e">
        <f>IF(H24&lt;1.33,"Prozess ist nicht fähig"," ")</f>
        <v>#DIV/0!</v>
      </c>
    </row>
    <row r="8" spans="2:8" ht="12.75">
      <c r="B8" s="6" t="s">
        <v>11</v>
      </c>
      <c r="C8" s="7" t="str">
        <f>'Messung A'!C6</f>
        <v>E120</v>
      </c>
      <c r="G8" s="15" t="s">
        <v>37</v>
      </c>
      <c r="H8" s="16" t="e">
        <f>IF(H24&gt;1.66,"Prozess ist fähig"," ")</f>
        <v>#DIV/0!</v>
      </c>
    </row>
    <row r="9" spans="2:3" ht="12.75">
      <c r="B9" s="6" t="s">
        <v>12</v>
      </c>
      <c r="C9" s="7">
        <f>'Messung A'!C7</f>
        <v>0</v>
      </c>
    </row>
    <row r="10" spans="2:8" ht="12.75">
      <c r="B10" s="6" t="s">
        <v>13</v>
      </c>
      <c r="C10" s="8">
        <f>'Messung A'!C8</f>
        <v>0</v>
      </c>
      <c r="G10" s="6" t="s">
        <v>15</v>
      </c>
      <c r="H10" s="7" t="str">
        <f>'Messung A'!C19</f>
        <v>3Punktmikrometer</v>
      </c>
    </row>
    <row r="11" spans="2:8" ht="12.75">
      <c r="B11" s="1"/>
      <c r="C11" s="9"/>
      <c r="G11" s="6" t="s">
        <v>14</v>
      </c>
      <c r="H11" s="7" t="str">
        <f>'Messung A'!C20</f>
        <v>mm</v>
      </c>
    </row>
    <row r="12" spans="2:8" ht="12.75">
      <c r="B12" s="6" t="s">
        <v>7</v>
      </c>
      <c r="C12" s="5">
        <v>38607</v>
      </c>
      <c r="G12" s="1"/>
      <c r="H12" s="11"/>
    </row>
    <row r="13" spans="2:3" ht="13.5" thickBot="1">
      <c r="B13" s="1"/>
      <c r="C13" s="9"/>
    </row>
    <row r="14" spans="2:8" ht="12.75">
      <c r="B14" s="79" t="s">
        <v>18</v>
      </c>
      <c r="C14" s="91">
        <f>'Messung A'!C12</f>
        <v>0</v>
      </c>
      <c r="G14" s="17" t="s">
        <v>29</v>
      </c>
      <c r="H14" s="18">
        <f>'Messung A'!C23</f>
        <v>0</v>
      </c>
    </row>
    <row r="15" spans="2:8" ht="13.5" thickBot="1">
      <c r="B15" s="80"/>
      <c r="C15" s="92"/>
      <c r="G15" s="17" t="s">
        <v>0</v>
      </c>
      <c r="H15" s="18">
        <f>'Messung A'!C24</f>
        <v>0</v>
      </c>
    </row>
    <row r="16" spans="2:8" ht="12.75">
      <c r="B16" s="1"/>
      <c r="C16" s="11"/>
      <c r="G16" s="17" t="s">
        <v>28</v>
      </c>
      <c r="H16" s="18">
        <f>'Messung A'!C25</f>
        <v>0</v>
      </c>
    </row>
    <row r="17" spans="2:8" ht="12.75">
      <c r="B17" s="1"/>
      <c r="C17" s="12"/>
      <c r="G17" s="6" t="s">
        <v>1</v>
      </c>
      <c r="H17" s="19">
        <f>MAX('BI'!$A$60:$IP$60)</f>
        <v>0</v>
      </c>
    </row>
    <row r="18" spans="2:8" ht="12.75">
      <c r="B18" s="25" t="s">
        <v>45</v>
      </c>
      <c r="C18" s="26" t="s">
        <v>7</v>
      </c>
      <c r="G18" s="17" t="s">
        <v>30</v>
      </c>
      <c r="H18" s="20">
        <f>AVERAGE('BI'!$A$60:$IP$60)</f>
        <v>0</v>
      </c>
    </row>
    <row r="19" spans="2:8" ht="12.75">
      <c r="B19" s="27"/>
      <c r="C19" s="16"/>
      <c r="G19" s="6" t="s">
        <v>3</v>
      </c>
      <c r="H19" s="19">
        <f>MIN('BI'!$A$60:$IP$60)</f>
        <v>0</v>
      </c>
    </row>
    <row r="20" spans="2:8" ht="12.75">
      <c r="B20" s="27" t="s">
        <v>46</v>
      </c>
      <c r="C20" s="10">
        <f>'Messung A'!J4</f>
        <v>0</v>
      </c>
      <c r="G20" s="17" t="s">
        <v>31</v>
      </c>
      <c r="H20" s="20">
        <f>STDEV('BI'!$A$60:$IP$60)</f>
        <v>0</v>
      </c>
    </row>
    <row r="21" spans="2:8" ht="15.75">
      <c r="B21" s="27" t="s">
        <v>47</v>
      </c>
      <c r="C21" s="10">
        <f>'Messung B'!J4</f>
        <v>0</v>
      </c>
      <c r="G21" s="17" t="s">
        <v>51</v>
      </c>
      <c r="H21" s="19" t="e">
        <f>(H14-H18)/(3*H20)</f>
        <v>#DIV/0!</v>
      </c>
    </row>
    <row r="22" spans="2:8" ht="15.75">
      <c r="B22" s="27" t="s">
        <v>48</v>
      </c>
      <c r="C22" s="10">
        <f>'Messung C'!J4</f>
        <v>0</v>
      </c>
      <c r="G22" s="17" t="s">
        <v>52</v>
      </c>
      <c r="H22" s="19" t="e">
        <f>(H18-H16)/(3*H20)</f>
        <v>#DIV/0!</v>
      </c>
    </row>
    <row r="23" spans="2:8" ht="15">
      <c r="B23" s="27" t="s">
        <v>49</v>
      </c>
      <c r="C23" s="10">
        <f>'Messung D'!J4</f>
        <v>0</v>
      </c>
      <c r="G23" s="21" t="s">
        <v>53</v>
      </c>
      <c r="H23" s="20" t="e">
        <f>(H14-H16)/(6*H20)</f>
        <v>#DIV/0!</v>
      </c>
    </row>
    <row r="24" spans="2:8" ht="14.25">
      <c r="B24" s="27" t="s">
        <v>50</v>
      </c>
      <c r="C24" s="10">
        <f>'Messung E'!J4</f>
        <v>0</v>
      </c>
      <c r="G24" s="17" t="s">
        <v>54</v>
      </c>
      <c r="H24" s="20" t="e">
        <f>IF(H21&lt;H22,H21,H22)</f>
        <v>#DIV/0!</v>
      </c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6.75" customHeight="1">
      <c r="C36" s="14"/>
    </row>
    <row r="37" spans="3:5" ht="12.75">
      <c r="C37" s="14"/>
      <c r="D37" s="14"/>
      <c r="E37" s="14"/>
    </row>
    <row r="39" ht="2.25" customHeight="1">
      <c r="B39" s="28"/>
    </row>
    <row r="40" spans="2:3" ht="12.75">
      <c r="B40" s="28"/>
      <c r="C40" s="28"/>
    </row>
    <row r="41" spans="2:3" ht="12.75">
      <c r="B41" s="28"/>
      <c r="C41" s="28"/>
    </row>
    <row r="42" spans="2:3" ht="12.75">
      <c r="B42" s="28"/>
      <c r="C42" s="28"/>
    </row>
    <row r="43" spans="2:3" ht="12.75">
      <c r="B43" s="28"/>
      <c r="C43" s="28"/>
    </row>
  </sheetData>
  <sheetProtection password="9D6B" sheet="1" objects="1" scenarios="1"/>
  <mergeCells count="4">
    <mergeCell ref="J6:K6"/>
    <mergeCell ref="B14:B15"/>
    <mergeCell ref="C14:C15"/>
    <mergeCell ref="C2:G4"/>
  </mergeCells>
  <printOptions horizontalCentered="1" verticalCentered="1"/>
  <pageMargins left="0.3937007874015748" right="0.3937007874015748" top="0.52" bottom="0.14" header="0.41" footer="0.18"/>
  <pageSetup fitToHeight="1" fitToWidth="1" horizontalDpi="300" verticalDpi="300" orientation="landscape" paperSize="9" scale="94" r:id="rId2"/>
  <headerFooter alignWithMargins="0">
    <oddFooter>&amp;L&amp;C&amp;F&amp;Rerst. Rettenegger Reinhard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J50"/>
  <sheetViews>
    <sheetView zoomScale="80" zoomScaleNormal="80" workbookViewId="0" topLeftCell="C3">
      <selection activeCell="J20" sqref="J20"/>
    </sheetView>
  </sheetViews>
  <sheetFormatPr defaultColWidth="11.421875" defaultRowHeight="12.75"/>
  <cols>
    <col min="1" max="1" width="11.421875" style="13" customWidth="1"/>
    <col min="2" max="2" width="24.00390625" style="13" customWidth="1"/>
    <col min="3" max="3" width="27.7109375" style="13" customWidth="1"/>
    <col min="4" max="4" width="16.421875" style="13" customWidth="1"/>
    <col min="5" max="5" width="24.8515625" style="13" customWidth="1"/>
    <col min="6" max="6" width="7.7109375" style="13" customWidth="1"/>
    <col min="7" max="7" width="21.140625" style="13" customWidth="1"/>
    <col min="8" max="8" width="11.421875" style="13" customWidth="1"/>
    <col min="9" max="9" width="23.8515625" style="13" customWidth="1"/>
    <col min="10" max="10" width="23.57421875" style="13" customWidth="1"/>
    <col min="11" max="13" width="11.421875" style="13" customWidth="1"/>
    <col min="14" max="14" width="12.140625" style="13" customWidth="1"/>
    <col min="15" max="16384" width="11.421875" style="13" customWidth="1"/>
  </cols>
  <sheetData>
    <row r="1" ht="14.25" customHeight="1"/>
    <row r="2" ht="14.25" customHeight="1"/>
    <row r="3" ht="14.25" customHeight="1" thickBot="1"/>
    <row r="4" spans="2:3" ht="12.75">
      <c r="B4" s="44"/>
      <c r="C4" s="44"/>
    </row>
    <row r="5" spans="2:3" ht="12.75">
      <c r="B5" s="45"/>
      <c r="C5" s="46"/>
    </row>
    <row r="6" spans="2:10" ht="17.25" customHeight="1">
      <c r="B6" s="45"/>
      <c r="C6" s="46"/>
      <c r="E6" s="31" t="s">
        <v>55</v>
      </c>
      <c r="F6" s="31"/>
      <c r="G6" s="93" t="s">
        <v>44</v>
      </c>
      <c r="H6" s="93"/>
      <c r="I6" s="93"/>
      <c r="J6" s="29"/>
    </row>
    <row r="7" spans="2:10" ht="17.25" customHeight="1">
      <c r="B7" s="45"/>
      <c r="C7" s="46"/>
      <c r="E7" s="31" t="s">
        <v>56</v>
      </c>
      <c r="F7" s="31"/>
      <c r="G7" s="93"/>
      <c r="H7" s="93"/>
      <c r="I7" s="93"/>
      <c r="J7" s="29"/>
    </row>
    <row r="8" spans="2:10" ht="17.25" customHeight="1">
      <c r="B8" s="45"/>
      <c r="C8" s="46"/>
      <c r="E8" s="32" t="s">
        <v>57</v>
      </c>
      <c r="F8" s="32"/>
      <c r="G8" s="93"/>
      <c r="H8" s="93"/>
      <c r="I8" s="93"/>
      <c r="J8" s="29"/>
    </row>
    <row r="9" spans="2:4" ht="19.5" customHeight="1">
      <c r="B9" s="30" t="s">
        <v>19</v>
      </c>
      <c r="C9" s="30" t="s">
        <v>0</v>
      </c>
      <c r="D9" s="30" t="s">
        <v>21</v>
      </c>
    </row>
    <row r="10" spans="2:10" ht="12.75">
      <c r="B10" s="30">
        <f>'Messung A'!C23</f>
        <v>0</v>
      </c>
      <c r="C10" s="30">
        <f>'Messung A'!C24</f>
        <v>0</v>
      </c>
      <c r="D10" s="30">
        <f>'Messung A'!C25</f>
        <v>0</v>
      </c>
      <c r="E10" s="6" t="s">
        <v>10</v>
      </c>
      <c r="F10" s="96" t="str">
        <f>'Messung A'!C5</f>
        <v>Engel 120to</v>
      </c>
      <c r="G10" s="97"/>
      <c r="I10" s="6" t="s">
        <v>7</v>
      </c>
      <c r="J10" s="10">
        <f>'CPK Auswertung'!$C$12</f>
        <v>38607</v>
      </c>
    </row>
    <row r="11" spans="1:10" ht="13.5" thickBot="1">
      <c r="A11" s="13" t="s">
        <v>62</v>
      </c>
      <c r="E11" s="6" t="s">
        <v>11</v>
      </c>
      <c r="F11" s="96" t="str">
        <f>'Messung A'!C6</f>
        <v>E120</v>
      </c>
      <c r="G11" s="97"/>
      <c r="I11" s="1"/>
      <c r="J11" s="9"/>
    </row>
    <row r="12" spans="1:10" ht="12.75">
      <c r="A12" s="13" t="s">
        <v>63</v>
      </c>
      <c r="E12" s="6" t="s">
        <v>12</v>
      </c>
      <c r="F12" s="96">
        <f>'Messung A'!C7</f>
        <v>0</v>
      </c>
      <c r="G12" s="97"/>
      <c r="I12" s="79" t="s">
        <v>18</v>
      </c>
      <c r="J12" s="91">
        <f>'Messung A'!C12:C13</f>
        <v>0</v>
      </c>
    </row>
    <row r="13" spans="1:10" ht="13.5" thickBot="1">
      <c r="A13" s="13" t="s">
        <v>64</v>
      </c>
      <c r="E13" s="6" t="s">
        <v>13</v>
      </c>
      <c r="F13" s="94">
        <f>'Messung A'!C8</f>
        <v>0</v>
      </c>
      <c r="G13" s="95"/>
      <c r="I13" s="80"/>
      <c r="J13" s="92"/>
    </row>
    <row r="14" spans="1:7" ht="12.75" customHeight="1">
      <c r="A14" s="13" t="s">
        <v>65</v>
      </c>
      <c r="E14" s="1"/>
      <c r="F14" s="1"/>
      <c r="G14" s="9"/>
    </row>
    <row r="15" spans="5:7" ht="12.75" customHeight="1">
      <c r="E15" s="64" t="s">
        <v>67</v>
      </c>
      <c r="F15" s="1"/>
      <c r="G15" s="9"/>
    </row>
    <row r="16" spans="1:5" ht="12.75">
      <c r="A16" s="13" t="s">
        <v>66</v>
      </c>
      <c r="E16" t="s">
        <v>68</v>
      </c>
    </row>
    <row r="18" ht="12.75" customHeight="1"/>
    <row r="19" ht="13.5" customHeight="1"/>
    <row r="21" spans="2:4" ht="12.75">
      <c r="B21" s="13">
        <f>'Messung A'!C23</f>
        <v>0</v>
      </c>
      <c r="C21" s="13">
        <f>'Messung A'!C24</f>
        <v>0</v>
      </c>
      <c r="D21" s="13">
        <f>'Messung A'!C25</f>
        <v>0</v>
      </c>
    </row>
    <row r="22" spans="2:3" ht="12.75">
      <c r="B22" s="45"/>
      <c r="C22" s="46"/>
    </row>
    <row r="23" spans="2:3" ht="12.75">
      <c r="B23" s="45"/>
      <c r="C23" s="46"/>
    </row>
    <row r="24" spans="2:3" ht="12.75">
      <c r="B24" s="45"/>
      <c r="C24" s="46"/>
    </row>
    <row r="25" spans="2:4" ht="12.75">
      <c r="B25" s="45" t="s">
        <v>60</v>
      </c>
      <c r="C25" s="46"/>
      <c r="D25" s="13" t="s">
        <v>61</v>
      </c>
    </row>
    <row r="26" spans="2:3" ht="12.75">
      <c r="B26" s="45"/>
      <c r="C26" s="46"/>
    </row>
    <row r="27" spans="2:4" ht="12.75">
      <c r="B27" s="27" t="s">
        <v>46</v>
      </c>
      <c r="C27" s="10">
        <f>'Messung A'!J4</f>
        <v>0</v>
      </c>
      <c r="D27" s="13">
        <f>'Messung A'!C27</f>
        <v>0</v>
      </c>
    </row>
    <row r="28" spans="2:4" ht="12.75">
      <c r="B28" s="27" t="s">
        <v>47</v>
      </c>
      <c r="C28" s="10">
        <f>'Messung B'!J4</f>
        <v>0</v>
      </c>
      <c r="D28" s="13">
        <f>'Messung B'!C27</f>
        <v>0</v>
      </c>
    </row>
    <row r="29" spans="2:4" ht="12.75">
      <c r="B29" s="27" t="s">
        <v>48</v>
      </c>
      <c r="C29" s="10">
        <f>'Messung C'!J4</f>
        <v>0</v>
      </c>
      <c r="D29" s="13">
        <f>'Messung C'!C27</f>
        <v>0</v>
      </c>
    </row>
    <row r="30" spans="2:4" ht="12.75">
      <c r="B30" s="27" t="s">
        <v>49</v>
      </c>
      <c r="C30" s="10">
        <f>'Messung D'!J4</f>
        <v>0</v>
      </c>
      <c r="D30" s="13">
        <f>'Messung D'!C27</f>
        <v>0</v>
      </c>
    </row>
    <row r="31" spans="2:4" ht="12.75">
      <c r="B31" s="27" t="s">
        <v>50</v>
      </c>
      <c r="C31" s="10">
        <f>'Messung D'!J4</f>
        <v>0</v>
      </c>
      <c r="D31" s="13">
        <f>'Messung D'!C27</f>
        <v>0</v>
      </c>
    </row>
    <row r="32" spans="2:3" ht="12.75">
      <c r="B32" s="45"/>
      <c r="C32" s="46"/>
    </row>
    <row r="33" spans="2:3" ht="12.75">
      <c r="B33" s="45"/>
      <c r="C33" s="46"/>
    </row>
    <row r="34" spans="2:3" ht="12.75">
      <c r="B34" s="45"/>
      <c r="C34" s="46"/>
    </row>
    <row r="35" spans="2:3" ht="12.75">
      <c r="B35" s="45"/>
      <c r="C35" s="46"/>
    </row>
    <row r="36" spans="2:3" ht="12.75">
      <c r="B36" s="45"/>
      <c r="C36" s="46"/>
    </row>
    <row r="37" spans="2:3" ht="12.75">
      <c r="B37" s="45"/>
      <c r="C37" s="46"/>
    </row>
    <row r="38" spans="2:3" ht="12.75">
      <c r="B38" s="45"/>
      <c r="C38" s="46"/>
    </row>
    <row r="39" spans="2:3" ht="12.75">
      <c r="B39" s="45"/>
      <c r="C39" s="46"/>
    </row>
    <row r="40" spans="2:3" ht="12.75">
      <c r="B40" s="45"/>
      <c r="C40" s="46"/>
    </row>
    <row r="41" spans="2:3" ht="12.75">
      <c r="B41" s="45"/>
      <c r="C41" s="46"/>
    </row>
    <row r="42" spans="2:3" ht="12.75">
      <c r="B42" s="45"/>
      <c r="C42" s="46"/>
    </row>
    <row r="43" spans="2:3" ht="12.75">
      <c r="B43" s="45"/>
      <c r="C43" s="46"/>
    </row>
    <row r="44" spans="2:3" ht="12.75">
      <c r="B44" s="45"/>
      <c r="C44" s="46"/>
    </row>
    <row r="45" spans="2:3" ht="12.75">
      <c r="B45" s="45"/>
      <c r="C45" s="46"/>
    </row>
    <row r="46" spans="2:3" ht="12.75">
      <c r="B46" s="45"/>
      <c r="C46" s="46"/>
    </row>
    <row r="47" spans="2:3" ht="12.75">
      <c r="B47" s="45"/>
      <c r="C47" s="46"/>
    </row>
    <row r="48" spans="2:3" ht="12.75">
      <c r="B48" s="45"/>
      <c r="C48" s="46"/>
    </row>
    <row r="49" spans="2:3" ht="12.75">
      <c r="B49" s="45"/>
      <c r="C49" s="46"/>
    </row>
    <row r="50" spans="2:3" ht="13.5" thickBot="1">
      <c r="B50" s="47"/>
      <c r="C50" s="47"/>
    </row>
  </sheetData>
  <sheetProtection password="9D6B" sheet="1" objects="1" scenarios="1"/>
  <mergeCells count="7">
    <mergeCell ref="J12:J13"/>
    <mergeCell ref="F13:G13"/>
    <mergeCell ref="G6:I8"/>
    <mergeCell ref="F10:G10"/>
    <mergeCell ref="F11:G11"/>
    <mergeCell ref="F12:G12"/>
    <mergeCell ref="I12:I13"/>
  </mergeCells>
  <hyperlinks>
    <hyperlink ref="E8" r:id="rId1" display="www.mpp-Austria.at"/>
  </hyperlinks>
  <printOptions horizontalCentered="1" verticalCentered="1"/>
  <pageMargins left="0.3937007874015748" right="0.3937007874015748" top="0.61" bottom="0.3937007874015748" header="0.5118110236220472" footer="0.5118110236220472"/>
  <pageSetup orientation="landscape" paperSize="9" scale="110" r:id="rId3"/>
  <headerFooter alignWithMargins="0">
    <oddFooter>&amp;L&amp;C&amp;F&amp;Rerst. Rettenegger Reinhard 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4:I49"/>
  <sheetViews>
    <sheetView zoomScale="75" zoomScaleNormal="75" workbookViewId="0" topLeftCell="A1">
      <selection activeCell="D3" sqref="D3"/>
    </sheetView>
  </sheetViews>
  <sheetFormatPr defaultColWidth="11.421875" defaultRowHeight="12.75"/>
  <cols>
    <col min="1" max="2" width="11.421875" style="59" customWidth="1"/>
    <col min="3" max="3" width="16.421875" style="59" customWidth="1"/>
    <col min="4" max="4" width="24.8515625" style="0" customWidth="1"/>
    <col min="5" max="5" width="7.7109375" style="0" customWidth="1"/>
    <col min="6" max="6" width="21.140625" style="0" customWidth="1"/>
    <col min="8" max="8" width="23.8515625" style="0" customWidth="1"/>
    <col min="9" max="9" width="23.57421875" style="0" customWidth="1"/>
    <col min="13" max="13" width="12.140625" style="0" customWidth="1"/>
  </cols>
  <sheetData>
    <row r="1" ht="14.25" customHeight="1"/>
    <row r="2" ht="14.25" customHeight="1"/>
    <row r="3" ht="14.25" customHeight="1" thickBot="1"/>
    <row r="4" spans="1:2" ht="12.75">
      <c r="A4" s="60" t="s">
        <v>40</v>
      </c>
      <c r="B4" s="60" t="s">
        <v>59</v>
      </c>
    </row>
    <row r="5" spans="1:9" ht="12.75">
      <c r="A5" s="61">
        <v>12</v>
      </c>
      <c r="B5" s="62">
        <v>0</v>
      </c>
      <c r="D5" s="13"/>
      <c r="E5" s="13"/>
      <c r="F5" s="13"/>
      <c r="G5" s="13"/>
      <c r="H5" s="13"/>
      <c r="I5" s="13"/>
    </row>
    <row r="6" spans="1:9" ht="12.75" customHeight="1">
      <c r="A6" s="61">
        <v>12.001</v>
      </c>
      <c r="B6" s="62">
        <v>0</v>
      </c>
      <c r="D6" s="31" t="s">
        <v>55</v>
      </c>
      <c r="E6" s="31"/>
      <c r="F6" s="98" t="s">
        <v>44</v>
      </c>
      <c r="G6" s="98"/>
      <c r="H6" s="98"/>
      <c r="I6" s="29"/>
    </row>
    <row r="7" spans="1:9" ht="12.75" customHeight="1">
      <c r="A7" s="61">
        <v>12.002</v>
      </c>
      <c r="B7" s="62">
        <v>0</v>
      </c>
      <c r="D7" s="31" t="s">
        <v>56</v>
      </c>
      <c r="E7" s="31"/>
      <c r="F7" s="98"/>
      <c r="G7" s="98"/>
      <c r="H7" s="98"/>
      <c r="I7" s="29"/>
    </row>
    <row r="8" spans="1:9" ht="12.75" customHeight="1">
      <c r="A8" s="61">
        <v>12.003</v>
      </c>
      <c r="B8" s="62">
        <v>0</v>
      </c>
      <c r="D8" s="32" t="s">
        <v>57</v>
      </c>
      <c r="E8" s="32"/>
      <c r="F8" s="98"/>
      <c r="G8" s="98"/>
      <c r="H8" s="98"/>
      <c r="I8" s="29"/>
    </row>
    <row r="9" spans="1:9" ht="31.5" customHeight="1">
      <c r="A9" s="61">
        <v>12.004</v>
      </c>
      <c r="B9" s="62">
        <v>0</v>
      </c>
      <c r="D9" s="13"/>
      <c r="E9" s="13"/>
      <c r="F9" s="13"/>
      <c r="G9" s="13"/>
      <c r="H9" s="13"/>
      <c r="I9" s="13"/>
    </row>
    <row r="10" spans="1:9" ht="12.75">
      <c r="A10" s="61">
        <v>12.005</v>
      </c>
      <c r="B10" s="62">
        <v>0</v>
      </c>
      <c r="D10" s="6" t="s">
        <v>10</v>
      </c>
      <c r="E10" s="96" t="str">
        <f>'Messung A'!C5</f>
        <v>Engel 120to</v>
      </c>
      <c r="F10" s="97"/>
      <c r="G10" s="13"/>
      <c r="H10" s="6" t="s">
        <v>7</v>
      </c>
      <c r="I10" s="10">
        <f>'CPK Auswertung'!$C$12</f>
        <v>38607</v>
      </c>
    </row>
    <row r="11" spans="1:9" ht="13.5" thickBot="1">
      <c r="A11" s="61">
        <v>12.006</v>
      </c>
      <c r="B11" s="62">
        <v>0</v>
      </c>
      <c r="D11" s="6" t="s">
        <v>11</v>
      </c>
      <c r="E11" s="96" t="str">
        <f>'Messung A'!C6</f>
        <v>E120</v>
      </c>
      <c r="F11" s="97"/>
      <c r="G11" s="13"/>
      <c r="H11" s="1"/>
      <c r="I11" s="9"/>
    </row>
    <row r="12" spans="1:9" ht="12.75">
      <c r="A12" s="61">
        <v>12.007</v>
      </c>
      <c r="B12" s="62">
        <v>0</v>
      </c>
      <c r="D12" s="6" t="s">
        <v>12</v>
      </c>
      <c r="E12" s="96">
        <f>'Messung A'!C7</f>
        <v>0</v>
      </c>
      <c r="F12" s="97"/>
      <c r="G12" s="13"/>
      <c r="H12" s="79" t="s">
        <v>18</v>
      </c>
      <c r="I12" s="91">
        <f>'Messung A'!C12:C13</f>
        <v>0</v>
      </c>
    </row>
    <row r="13" spans="1:9" ht="13.5" thickBot="1">
      <c r="A13" s="61">
        <v>12.008</v>
      </c>
      <c r="B13" s="62">
        <v>0</v>
      </c>
      <c r="D13" s="6" t="s">
        <v>13</v>
      </c>
      <c r="E13" s="94">
        <f>'Messung A'!C8</f>
        <v>0</v>
      </c>
      <c r="F13" s="95"/>
      <c r="G13" s="13"/>
      <c r="H13" s="80"/>
      <c r="I13" s="92"/>
    </row>
    <row r="14" spans="1:9" ht="24.75" customHeight="1">
      <c r="A14" s="61">
        <v>12.009</v>
      </c>
      <c r="B14" s="62">
        <v>0</v>
      </c>
      <c r="D14" s="1"/>
      <c r="E14" s="1"/>
      <c r="F14" s="9"/>
      <c r="G14" s="13"/>
      <c r="H14" s="13"/>
      <c r="I14" s="13"/>
    </row>
    <row r="15" spans="1:9" ht="12.75">
      <c r="A15" s="61">
        <v>12.01</v>
      </c>
      <c r="B15" s="62">
        <v>0</v>
      </c>
      <c r="D15" s="13"/>
      <c r="E15" s="13"/>
      <c r="F15" s="13"/>
      <c r="G15" s="13"/>
      <c r="H15" s="13"/>
      <c r="I15" s="13"/>
    </row>
    <row r="16" spans="1:9" ht="12.75">
      <c r="A16" s="61">
        <v>12.011</v>
      </c>
      <c r="B16" s="62">
        <v>0</v>
      </c>
      <c r="D16" s="13"/>
      <c r="E16" s="13"/>
      <c r="F16" s="13"/>
      <c r="G16" s="13"/>
      <c r="H16" s="13"/>
      <c r="I16" s="13"/>
    </row>
    <row r="17" spans="1:9" ht="12.75" customHeight="1">
      <c r="A17" s="61">
        <v>12.012</v>
      </c>
      <c r="B17" s="62">
        <v>5</v>
      </c>
      <c r="D17" s="13"/>
      <c r="E17" s="13"/>
      <c r="F17" s="13"/>
      <c r="G17" s="13"/>
      <c r="H17" s="13"/>
      <c r="I17" s="13"/>
    </row>
    <row r="18" spans="1:9" ht="13.5" customHeight="1">
      <c r="A18" s="61">
        <v>12.013</v>
      </c>
      <c r="B18" s="62">
        <v>10</v>
      </c>
      <c r="D18" s="13"/>
      <c r="E18" s="13"/>
      <c r="F18" s="13"/>
      <c r="G18" s="13"/>
      <c r="H18" s="13"/>
      <c r="I18" s="13"/>
    </row>
    <row r="19" spans="1:9" ht="12.75">
      <c r="A19" s="61">
        <v>12.014</v>
      </c>
      <c r="B19" s="62">
        <v>5</v>
      </c>
      <c r="D19" s="13"/>
      <c r="E19" s="13"/>
      <c r="F19" s="13"/>
      <c r="G19" s="13"/>
      <c r="H19" s="13"/>
      <c r="I19" s="13"/>
    </row>
    <row r="20" spans="1:9" ht="12.75">
      <c r="A20" s="61">
        <v>12.015</v>
      </c>
      <c r="B20" s="62">
        <v>5</v>
      </c>
      <c r="D20" s="13"/>
      <c r="E20" s="13"/>
      <c r="F20" s="13"/>
      <c r="G20" s="13"/>
      <c r="H20" s="13"/>
      <c r="I20" s="13"/>
    </row>
    <row r="21" spans="1:9" ht="12.75">
      <c r="A21" s="61">
        <v>12.016</v>
      </c>
      <c r="B21" s="62">
        <v>25</v>
      </c>
      <c r="D21" s="13"/>
      <c r="E21" s="13"/>
      <c r="F21" s="13"/>
      <c r="G21" s="13"/>
      <c r="H21" s="13"/>
      <c r="I21" s="13"/>
    </row>
    <row r="22" spans="1:9" ht="12.75">
      <c r="A22" s="61">
        <v>12.017</v>
      </c>
      <c r="B22" s="62">
        <v>30</v>
      </c>
      <c r="D22" s="13"/>
      <c r="E22" s="13"/>
      <c r="F22" s="13"/>
      <c r="G22" s="13"/>
      <c r="H22" s="13"/>
      <c r="I22" s="13"/>
    </row>
    <row r="23" spans="1:9" ht="12.75">
      <c r="A23" s="61">
        <v>12.018</v>
      </c>
      <c r="B23" s="62">
        <v>25</v>
      </c>
      <c r="D23" s="13"/>
      <c r="E23" s="13"/>
      <c r="F23" s="13"/>
      <c r="G23" s="13"/>
      <c r="H23" s="13"/>
      <c r="I23" s="13"/>
    </row>
    <row r="24" spans="1:9" ht="12.75">
      <c r="A24" s="61">
        <v>12.019</v>
      </c>
      <c r="B24" s="62">
        <v>50</v>
      </c>
      <c r="D24" s="13"/>
      <c r="E24" s="13"/>
      <c r="F24" s="13"/>
      <c r="G24" s="13"/>
      <c r="H24" s="13"/>
      <c r="I24" s="13"/>
    </row>
    <row r="25" spans="1:9" ht="12.75">
      <c r="A25" s="61">
        <v>12.02</v>
      </c>
      <c r="B25" s="62">
        <v>15</v>
      </c>
      <c r="D25" s="13"/>
      <c r="E25" s="13"/>
      <c r="F25" s="13"/>
      <c r="G25" s="13"/>
      <c r="H25" s="13"/>
      <c r="I25" s="13"/>
    </row>
    <row r="26" spans="1:9" ht="12.75">
      <c r="A26" s="61">
        <v>12.021</v>
      </c>
      <c r="B26" s="62">
        <v>30</v>
      </c>
      <c r="D26" s="13"/>
      <c r="E26" s="13"/>
      <c r="F26" s="13"/>
      <c r="G26" s="13"/>
      <c r="H26" s="13"/>
      <c r="I26" s="13"/>
    </row>
    <row r="27" spans="1:9" ht="12.75">
      <c r="A27" s="61">
        <v>12.022</v>
      </c>
      <c r="B27" s="62">
        <v>15</v>
      </c>
      <c r="D27" s="13"/>
      <c r="E27" s="13"/>
      <c r="F27" s="13"/>
      <c r="G27" s="13"/>
      <c r="H27" s="13"/>
      <c r="I27" s="13"/>
    </row>
    <row r="28" spans="1:9" ht="12.75">
      <c r="A28" s="61">
        <v>12.023</v>
      </c>
      <c r="B28" s="62">
        <v>14</v>
      </c>
      <c r="D28" s="13"/>
      <c r="E28" s="13"/>
      <c r="F28" s="13"/>
      <c r="G28" s="13"/>
      <c r="H28" s="13"/>
      <c r="I28" s="13"/>
    </row>
    <row r="29" spans="1:9" ht="12.75">
      <c r="A29" s="61">
        <v>12.024</v>
      </c>
      <c r="B29" s="62">
        <v>15</v>
      </c>
      <c r="D29" s="13"/>
      <c r="E29" s="13"/>
      <c r="F29" s="13"/>
      <c r="G29" s="13"/>
      <c r="H29" s="13"/>
      <c r="I29" s="13"/>
    </row>
    <row r="30" spans="1:9" ht="12.75">
      <c r="A30" s="61">
        <v>12.025</v>
      </c>
      <c r="B30" s="62">
        <v>0</v>
      </c>
      <c r="D30" s="13"/>
      <c r="E30" s="13"/>
      <c r="F30" s="13"/>
      <c r="G30" s="13"/>
      <c r="H30" s="13"/>
      <c r="I30" s="13"/>
    </row>
    <row r="31" spans="1:9" ht="12.75">
      <c r="A31" s="61">
        <v>12.026</v>
      </c>
      <c r="B31" s="62">
        <v>0</v>
      </c>
      <c r="D31" s="13"/>
      <c r="E31" s="13"/>
      <c r="F31" s="13"/>
      <c r="G31" s="13"/>
      <c r="H31" s="13"/>
      <c r="I31" s="13"/>
    </row>
    <row r="32" spans="1:9" ht="12.75">
      <c r="A32" s="61">
        <v>12.027</v>
      </c>
      <c r="B32" s="62">
        <v>5</v>
      </c>
      <c r="D32" s="13"/>
      <c r="E32" s="13"/>
      <c r="F32" s="13"/>
      <c r="G32" s="13"/>
      <c r="H32" s="13"/>
      <c r="I32" s="13"/>
    </row>
    <row r="33" spans="1:9" ht="12.75">
      <c r="A33" s="61">
        <v>12.028</v>
      </c>
      <c r="B33" s="62">
        <v>0</v>
      </c>
      <c r="D33" s="13"/>
      <c r="E33" s="13"/>
      <c r="F33" s="13"/>
      <c r="G33" s="13"/>
      <c r="H33" s="13"/>
      <c r="I33" s="13"/>
    </row>
    <row r="34" spans="1:9" ht="12.75">
      <c r="A34" s="61">
        <v>12.029</v>
      </c>
      <c r="B34" s="62">
        <v>0</v>
      </c>
      <c r="D34" s="13"/>
      <c r="E34" s="13"/>
      <c r="F34" s="13"/>
      <c r="G34" s="13"/>
      <c r="H34" s="13"/>
      <c r="I34" s="13"/>
    </row>
    <row r="35" spans="1:9" ht="12.75">
      <c r="A35" s="61">
        <v>12.03</v>
      </c>
      <c r="B35" s="62">
        <v>0</v>
      </c>
      <c r="D35" s="13"/>
      <c r="E35" s="13"/>
      <c r="F35" s="13"/>
      <c r="G35" s="13"/>
      <c r="H35" s="13"/>
      <c r="I35" s="13"/>
    </row>
    <row r="36" spans="1:9" ht="12.75">
      <c r="A36" s="61">
        <v>12.031</v>
      </c>
      <c r="B36" s="62">
        <v>0</v>
      </c>
      <c r="D36" s="13"/>
      <c r="E36" s="13"/>
      <c r="F36" s="13"/>
      <c r="G36" s="13"/>
      <c r="H36" s="13"/>
      <c r="I36" s="13"/>
    </row>
    <row r="37" spans="1:9" ht="12.75">
      <c r="A37" s="61">
        <v>12.032</v>
      </c>
      <c r="B37" s="62">
        <v>0</v>
      </c>
      <c r="D37" s="13"/>
      <c r="E37" s="13"/>
      <c r="F37" s="13"/>
      <c r="G37" s="13"/>
      <c r="H37" s="13"/>
      <c r="I37" s="13"/>
    </row>
    <row r="38" spans="1:9" ht="12.75">
      <c r="A38" s="61">
        <v>12.033</v>
      </c>
      <c r="B38" s="62">
        <v>0</v>
      </c>
      <c r="D38" s="13"/>
      <c r="E38" s="13"/>
      <c r="F38" s="13"/>
      <c r="G38" s="13"/>
      <c r="H38" s="13"/>
      <c r="I38" s="13"/>
    </row>
    <row r="39" spans="1:9" ht="12.75">
      <c r="A39" s="61">
        <v>12.034</v>
      </c>
      <c r="B39" s="62">
        <v>0</v>
      </c>
      <c r="D39" s="13"/>
      <c r="E39" s="13"/>
      <c r="F39" s="13"/>
      <c r="G39" s="13"/>
      <c r="H39" s="13"/>
      <c r="I39" s="13"/>
    </row>
    <row r="40" spans="1:9" ht="12.75">
      <c r="A40" s="61">
        <v>12.035</v>
      </c>
      <c r="B40" s="62">
        <v>0</v>
      </c>
      <c r="D40" s="13"/>
      <c r="E40" s="13"/>
      <c r="F40" s="13"/>
      <c r="G40" s="13"/>
      <c r="H40" s="13"/>
      <c r="I40" s="13"/>
    </row>
    <row r="41" spans="1:2" ht="12.75">
      <c r="A41" s="61">
        <v>12.036</v>
      </c>
      <c r="B41" s="62">
        <v>0</v>
      </c>
    </row>
    <row r="42" spans="1:2" ht="12.75">
      <c r="A42" s="61">
        <v>12.037</v>
      </c>
      <c r="B42" s="62">
        <v>0</v>
      </c>
    </row>
    <row r="43" spans="1:2" ht="12.75">
      <c r="A43" s="61">
        <v>12.038</v>
      </c>
      <c r="B43" s="62">
        <v>0</v>
      </c>
    </row>
    <row r="44" spans="1:2" ht="12.75">
      <c r="A44" s="61">
        <v>12.039</v>
      </c>
      <c r="B44" s="62">
        <v>0</v>
      </c>
    </row>
    <row r="45" spans="1:2" ht="12.75">
      <c r="A45" s="61">
        <v>12.04</v>
      </c>
      <c r="B45" s="62">
        <v>0</v>
      </c>
    </row>
    <row r="46" spans="1:2" ht="12.75">
      <c r="A46" s="61">
        <v>12.041</v>
      </c>
      <c r="B46" s="62">
        <v>0</v>
      </c>
    </row>
    <row r="47" spans="1:2" ht="12.75">
      <c r="A47" s="61">
        <v>12.042</v>
      </c>
      <c r="B47" s="62">
        <v>0</v>
      </c>
    </row>
    <row r="48" spans="1:2" ht="12.75">
      <c r="A48" s="61">
        <v>12.043</v>
      </c>
      <c r="B48" s="62">
        <v>0</v>
      </c>
    </row>
    <row r="49" spans="1:2" ht="13.5" thickBot="1">
      <c r="A49" s="63" t="s">
        <v>58</v>
      </c>
      <c r="B49" s="63">
        <v>0</v>
      </c>
    </row>
  </sheetData>
  <sheetProtection password="9D6B" sheet="1" objects="1" scenarios="1"/>
  <mergeCells count="7">
    <mergeCell ref="H12:H13"/>
    <mergeCell ref="I12:I13"/>
    <mergeCell ref="F6:H8"/>
    <mergeCell ref="E10:F10"/>
    <mergeCell ref="E11:F11"/>
    <mergeCell ref="E12:F12"/>
    <mergeCell ref="E13:F13"/>
  </mergeCells>
  <hyperlinks>
    <hyperlink ref="D8" r:id="rId1" display="www.mpp-Austria.at"/>
  </hyperlinks>
  <printOptions horizontalCentered="1" verticalCentered="1"/>
  <pageMargins left="0.3937007874015748" right="0.3937007874015748" top="0.7874015748031497" bottom="0.3937007874015748" header="0.5118110236220472" footer="0.5118110236220472"/>
  <pageSetup orientation="landscape" paperSize="9" r:id="rId3"/>
  <headerFooter alignWithMargins="0">
    <oddFooter>&amp;L&amp;C&amp;F&amp;Rerst. Rettenegger Reinhard 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C6" sqref="C6"/>
    </sheetView>
  </sheetViews>
  <sheetFormatPr defaultColWidth="11.421875" defaultRowHeight="12.75"/>
  <cols>
    <col min="1" max="1" width="1.57421875" style="13" customWidth="1"/>
    <col min="2" max="2" width="20.421875" style="13" customWidth="1"/>
    <col min="3" max="3" width="18.421875" style="13" customWidth="1"/>
    <col min="4" max="10" width="11.421875" style="13" customWidth="1"/>
    <col min="11" max="11" width="6.28125" style="13" customWidth="1"/>
    <col min="12" max="12" width="11.8515625" style="13" customWidth="1"/>
    <col min="13" max="16384" width="11.421875" style="13" customWidth="1"/>
  </cols>
  <sheetData>
    <row r="1" spans="1:12" ht="28.5" customHeight="1">
      <c r="A1" s="48"/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39.75" customHeight="1">
      <c r="A2" s="51"/>
      <c r="B2" s="33"/>
      <c r="C2" s="33" t="s">
        <v>9</v>
      </c>
      <c r="D2" s="33"/>
      <c r="E2" s="33"/>
      <c r="F2" s="33"/>
      <c r="G2" s="33"/>
      <c r="H2" s="33"/>
      <c r="I2" s="33"/>
      <c r="J2" s="101"/>
      <c r="K2" s="101"/>
      <c r="L2" s="52"/>
    </row>
    <row r="3" spans="1:12" ht="35.25" customHeight="1">
      <c r="A3" s="51"/>
      <c r="B3" s="1"/>
      <c r="C3" s="1"/>
      <c r="D3" s="1"/>
      <c r="E3" s="1"/>
      <c r="F3" s="1"/>
      <c r="G3" s="1"/>
      <c r="H3" s="1"/>
      <c r="I3" s="102">
        <f>'Messung A'!$J$4</f>
        <v>0</v>
      </c>
      <c r="J3" s="102"/>
      <c r="K3" s="102"/>
      <c r="L3" s="2"/>
    </row>
    <row r="4" spans="1:12" ht="12.75">
      <c r="A4" s="51"/>
      <c r="B4" s="6" t="s">
        <v>10</v>
      </c>
      <c r="C4" s="53" t="str">
        <f>'Messung A'!$C$5</f>
        <v>Engel 120to</v>
      </c>
      <c r="D4" s="1"/>
      <c r="E4" s="1"/>
      <c r="F4" s="1"/>
      <c r="G4" s="1"/>
      <c r="H4" s="1"/>
      <c r="I4" s="1"/>
      <c r="J4" s="1"/>
      <c r="K4" s="1"/>
      <c r="L4" s="2"/>
    </row>
    <row r="5" spans="1:12" ht="12.75">
      <c r="A5" s="51"/>
      <c r="B5" s="6" t="s">
        <v>11</v>
      </c>
      <c r="C5" s="53" t="str">
        <f>'Messung A'!$C$6</f>
        <v>E120</v>
      </c>
      <c r="D5" s="1"/>
      <c r="E5" s="1"/>
      <c r="F5" s="1"/>
      <c r="G5" s="1"/>
      <c r="H5" s="1"/>
      <c r="I5" s="1"/>
      <c r="J5" s="1"/>
      <c r="K5" s="1"/>
      <c r="L5" s="2"/>
    </row>
    <row r="6" spans="1:12" ht="12.75">
      <c r="A6" s="51"/>
      <c r="B6" s="6" t="s">
        <v>12</v>
      </c>
      <c r="C6" s="53">
        <f>'Messung A'!$C$7</f>
        <v>0</v>
      </c>
      <c r="D6" s="1"/>
      <c r="E6" s="1"/>
      <c r="F6" s="1"/>
      <c r="G6" s="1"/>
      <c r="H6" s="1"/>
      <c r="I6" s="1"/>
      <c r="J6" s="1"/>
      <c r="K6" s="1"/>
      <c r="L6" s="2"/>
    </row>
    <row r="7" spans="1:12" ht="12.75">
      <c r="A7" s="51"/>
      <c r="B7" s="6" t="s">
        <v>13</v>
      </c>
      <c r="C7" s="54">
        <f>'Messung A'!$C$8</f>
        <v>0</v>
      </c>
      <c r="D7" s="1"/>
      <c r="E7" s="1"/>
      <c r="F7" s="1"/>
      <c r="G7" s="1"/>
      <c r="H7" s="1"/>
      <c r="I7" s="1"/>
      <c r="J7" s="1"/>
      <c r="K7" s="1"/>
      <c r="L7" s="2"/>
    </row>
    <row r="8" spans="1:12" ht="12.75">
      <c r="A8" s="51"/>
      <c r="B8" s="1"/>
      <c r="C8" s="11"/>
      <c r="D8" s="1"/>
      <c r="E8" s="1"/>
      <c r="F8" s="1"/>
      <c r="G8" s="1"/>
      <c r="H8" s="1"/>
      <c r="I8" s="1"/>
      <c r="J8" s="1"/>
      <c r="K8" s="1"/>
      <c r="L8" s="2"/>
    </row>
    <row r="9" spans="1:12" ht="12.75">
      <c r="A9" s="51"/>
      <c r="B9" s="6" t="s">
        <v>7</v>
      </c>
      <c r="C9" s="55">
        <f>'Messung A'!$C$10</f>
        <v>0</v>
      </c>
      <c r="D9" s="1"/>
      <c r="E9" s="1"/>
      <c r="F9" s="1"/>
      <c r="G9" s="1"/>
      <c r="H9" s="1"/>
      <c r="I9" s="1"/>
      <c r="J9" s="1"/>
      <c r="K9" s="1"/>
      <c r="L9" s="2"/>
    </row>
    <row r="10" spans="1:12" ht="13.5" thickBot="1">
      <c r="A10" s="51"/>
      <c r="B10" s="1"/>
      <c r="C10" s="11"/>
      <c r="D10" s="1"/>
      <c r="E10" s="1"/>
      <c r="F10" s="1"/>
      <c r="G10" s="1"/>
      <c r="H10" s="1"/>
      <c r="I10" s="1"/>
      <c r="J10" s="1"/>
      <c r="K10" s="1"/>
      <c r="L10" s="2"/>
    </row>
    <row r="11" spans="1:12" ht="12.75">
      <c r="A11" s="51"/>
      <c r="B11" s="79" t="s">
        <v>18</v>
      </c>
      <c r="C11" s="99">
        <f>'Messung A'!$C$12</f>
        <v>0</v>
      </c>
      <c r="D11" s="1"/>
      <c r="E11" s="1"/>
      <c r="F11" s="1"/>
      <c r="G11" s="1"/>
      <c r="H11" s="1"/>
      <c r="I11" s="1"/>
      <c r="J11" s="1"/>
      <c r="K11" s="1"/>
      <c r="L11" s="2"/>
    </row>
    <row r="12" spans="1:12" ht="13.5" thickBot="1">
      <c r="A12" s="51"/>
      <c r="B12" s="80"/>
      <c r="C12" s="100"/>
      <c r="D12" s="1"/>
      <c r="E12" s="1"/>
      <c r="F12" s="1"/>
      <c r="G12" s="1"/>
      <c r="H12" s="1"/>
      <c r="I12" s="1"/>
      <c r="J12" s="1"/>
      <c r="K12" s="1"/>
      <c r="L12" s="2"/>
    </row>
    <row r="13" spans="1:12" ht="12.75">
      <c r="A13" s="51"/>
      <c r="B13" s="1"/>
      <c r="C13" s="11"/>
      <c r="D13" s="1"/>
      <c r="E13" s="1"/>
      <c r="F13" s="1"/>
      <c r="G13" s="1"/>
      <c r="H13" s="1"/>
      <c r="I13" s="1"/>
      <c r="J13" s="1"/>
      <c r="K13" s="1"/>
      <c r="L13" s="2"/>
    </row>
    <row r="14" spans="1:12" ht="12.75">
      <c r="A14" s="51"/>
      <c r="B14" s="1"/>
      <c r="C14" s="11"/>
      <c r="D14" s="1"/>
      <c r="E14" s="1"/>
      <c r="F14" s="1"/>
      <c r="G14" s="1"/>
      <c r="H14" s="1"/>
      <c r="I14" s="1"/>
      <c r="J14" s="1"/>
      <c r="K14" s="1"/>
      <c r="L14" s="2"/>
    </row>
    <row r="15" spans="1:12" ht="12.75">
      <c r="A15" s="51"/>
      <c r="B15" s="1"/>
      <c r="C15" s="56"/>
      <c r="D15" s="1"/>
      <c r="E15" s="1"/>
      <c r="F15" s="1"/>
      <c r="G15" s="1"/>
      <c r="H15" s="1"/>
      <c r="I15" s="1"/>
      <c r="J15" s="1"/>
      <c r="K15" s="1"/>
      <c r="L15" s="2"/>
    </row>
    <row r="16" spans="1:12" ht="12.75">
      <c r="A16" s="51"/>
      <c r="B16" s="1"/>
      <c r="C16" s="56"/>
      <c r="D16" s="1"/>
      <c r="E16" s="1"/>
      <c r="F16" s="1"/>
      <c r="G16" s="1"/>
      <c r="H16" s="1"/>
      <c r="I16" s="1"/>
      <c r="J16" s="1"/>
      <c r="K16" s="1"/>
      <c r="L16" s="2"/>
    </row>
    <row r="17" spans="1:12" ht="12.75">
      <c r="A17" s="51"/>
      <c r="B17" s="6" t="s">
        <v>15</v>
      </c>
      <c r="C17" s="53" t="str">
        <f>'Messung A'!$C$19</f>
        <v>3Punktmikrometer</v>
      </c>
      <c r="D17" s="1"/>
      <c r="E17" s="1"/>
      <c r="F17" s="1"/>
      <c r="G17" s="1"/>
      <c r="H17" s="1"/>
      <c r="I17" s="1"/>
      <c r="J17" s="1"/>
      <c r="K17" s="1"/>
      <c r="L17" s="2"/>
    </row>
    <row r="18" spans="1:12" ht="12.75">
      <c r="A18" s="51"/>
      <c r="B18" s="6" t="s">
        <v>14</v>
      </c>
      <c r="C18" s="53" t="str">
        <f>'Messung A'!$C$20</f>
        <v>mm</v>
      </c>
      <c r="D18" s="1"/>
      <c r="E18" s="1"/>
      <c r="F18" s="1"/>
      <c r="G18" s="1"/>
      <c r="H18" s="1"/>
      <c r="I18" s="1"/>
      <c r="J18" s="1"/>
      <c r="K18" s="1"/>
      <c r="L18" s="2"/>
    </row>
    <row r="19" spans="1:12" ht="12.75">
      <c r="A19" s="51"/>
      <c r="B19" s="1"/>
      <c r="C19" s="11"/>
      <c r="D19" s="1"/>
      <c r="E19" s="1"/>
      <c r="F19" s="1"/>
      <c r="G19" s="1"/>
      <c r="H19" s="1"/>
      <c r="I19" s="1"/>
      <c r="J19" s="1"/>
      <c r="K19" s="1"/>
      <c r="L19" s="2"/>
    </row>
    <row r="20" spans="1:12" ht="12.75">
      <c r="A20" s="51"/>
      <c r="B20" s="1"/>
      <c r="C20" s="56"/>
      <c r="D20" s="1"/>
      <c r="E20" s="1"/>
      <c r="F20" s="1"/>
      <c r="G20" s="1"/>
      <c r="H20" s="1"/>
      <c r="I20" s="1"/>
      <c r="J20" s="1"/>
      <c r="K20" s="1"/>
      <c r="L20" s="2"/>
    </row>
    <row r="21" spans="1:12" ht="12.75">
      <c r="A21" s="51"/>
      <c r="B21" s="17" t="s">
        <v>16</v>
      </c>
      <c r="C21" s="57">
        <f>'Messung A'!$C$23</f>
        <v>0</v>
      </c>
      <c r="D21" s="1"/>
      <c r="E21" s="1"/>
      <c r="F21" s="1"/>
      <c r="G21" s="1"/>
      <c r="H21" s="1"/>
      <c r="I21" s="1"/>
      <c r="J21" s="1"/>
      <c r="K21" s="1"/>
      <c r="L21" s="2"/>
    </row>
    <row r="22" spans="1:12" ht="12.75">
      <c r="A22" s="51"/>
      <c r="B22" s="17" t="s">
        <v>0</v>
      </c>
      <c r="C22" s="57">
        <f>'Messung A'!$C$24</f>
        <v>0</v>
      </c>
      <c r="D22" s="1"/>
      <c r="E22" s="1"/>
      <c r="F22" s="1"/>
      <c r="G22" s="1"/>
      <c r="H22" s="1"/>
      <c r="I22" s="1"/>
      <c r="J22" s="1"/>
      <c r="K22" s="1"/>
      <c r="L22" s="2"/>
    </row>
    <row r="23" spans="1:12" ht="12.75">
      <c r="A23" s="51"/>
      <c r="B23" s="17" t="s">
        <v>17</v>
      </c>
      <c r="C23" s="57">
        <f>'Messung A'!$C$25</f>
        <v>0</v>
      </c>
      <c r="D23" s="1"/>
      <c r="E23" s="1"/>
      <c r="F23" s="1"/>
      <c r="G23" s="1"/>
      <c r="H23" s="1"/>
      <c r="I23" s="1"/>
      <c r="J23" s="1"/>
      <c r="K23" s="1"/>
      <c r="L23" s="2"/>
    </row>
    <row r="24" spans="1:12" ht="12.75">
      <c r="A24" s="51"/>
      <c r="B24" s="6" t="s">
        <v>1</v>
      </c>
      <c r="C24" s="19">
        <f>'Messung A'!$C$26</f>
        <v>0</v>
      </c>
      <c r="D24" s="1"/>
      <c r="E24" s="1"/>
      <c r="F24" s="1"/>
      <c r="G24" s="1"/>
      <c r="H24" s="1"/>
      <c r="I24" s="1"/>
      <c r="J24" s="1"/>
      <c r="K24" s="1"/>
      <c r="L24" s="2"/>
    </row>
    <row r="25" spans="1:12" ht="12.75">
      <c r="A25" s="51"/>
      <c r="B25" s="17" t="s">
        <v>2</v>
      </c>
      <c r="C25" s="20">
        <f>'Messung A'!$C$27</f>
        <v>0</v>
      </c>
      <c r="D25" s="1"/>
      <c r="E25" s="1"/>
      <c r="F25" s="1"/>
      <c r="G25" s="1"/>
      <c r="H25" s="1"/>
      <c r="I25" s="1"/>
      <c r="J25" s="1"/>
      <c r="K25" s="1"/>
      <c r="L25" s="2"/>
    </row>
    <row r="26" spans="1:12" ht="12.75">
      <c r="A26" s="51"/>
      <c r="B26" s="6" t="s">
        <v>3</v>
      </c>
      <c r="C26" s="19">
        <f>'Messung A'!$C$28</f>
        <v>0</v>
      </c>
      <c r="D26" s="1"/>
      <c r="E26" s="1"/>
      <c r="F26" s="1"/>
      <c r="G26" s="1"/>
      <c r="H26" s="1"/>
      <c r="I26" s="1"/>
      <c r="J26" s="1"/>
      <c r="K26" s="1"/>
      <c r="L26" s="2"/>
    </row>
    <row r="27" spans="1:12" ht="12.75">
      <c r="A27" s="51"/>
      <c r="B27" s="17" t="s">
        <v>4</v>
      </c>
      <c r="C27" s="20">
        <f>'Messung A'!$C$29</f>
        <v>0</v>
      </c>
      <c r="D27" s="1"/>
      <c r="E27" s="1"/>
      <c r="F27" s="1"/>
      <c r="G27" s="1"/>
      <c r="H27" s="1"/>
      <c r="I27" s="1"/>
      <c r="J27" s="1"/>
      <c r="K27" s="1"/>
      <c r="L27" s="2"/>
    </row>
    <row r="28" spans="1:12" ht="12.75">
      <c r="A28" s="51"/>
      <c r="B28" s="6" t="s">
        <v>5</v>
      </c>
      <c r="C28" s="19" t="e">
        <f>'Messung A'!$C$30</f>
        <v>#DIV/0!</v>
      </c>
      <c r="D28" s="1"/>
      <c r="E28" s="1"/>
      <c r="F28" s="1"/>
      <c r="G28" s="1"/>
      <c r="H28" s="1"/>
      <c r="I28" s="1"/>
      <c r="J28" s="1"/>
      <c r="K28" s="1"/>
      <c r="L28" s="2"/>
    </row>
    <row r="29" spans="1:12" ht="12.75">
      <c r="A29" s="51"/>
      <c r="B29" s="6" t="s">
        <v>6</v>
      </c>
      <c r="C29" s="19" t="e">
        <f>'Messung A'!$C$31</f>
        <v>#DIV/0!</v>
      </c>
      <c r="D29" s="1"/>
      <c r="E29" s="1"/>
      <c r="F29" s="1"/>
      <c r="G29" s="1"/>
      <c r="H29" s="1"/>
      <c r="I29" s="1"/>
      <c r="J29" s="1"/>
      <c r="K29" s="1"/>
      <c r="L29" s="2"/>
    </row>
    <row r="30" spans="1:12" ht="12.75">
      <c r="A30" s="51"/>
      <c r="B30" s="17" t="s">
        <v>23</v>
      </c>
      <c r="C30" s="20" t="e">
        <f>'Messung A'!$C$32</f>
        <v>#DIV/0!</v>
      </c>
      <c r="D30" s="1"/>
      <c r="E30" s="1"/>
      <c r="F30" s="1"/>
      <c r="G30" s="1"/>
      <c r="H30" s="1"/>
      <c r="I30" s="1"/>
      <c r="J30" s="1"/>
      <c r="K30" s="1"/>
      <c r="L30" s="2"/>
    </row>
    <row r="31" spans="1:12" ht="12.75">
      <c r="A31" s="51"/>
      <c r="B31" s="17" t="s">
        <v>24</v>
      </c>
      <c r="C31" s="20" t="e">
        <f>'Messung A'!$C$33</f>
        <v>#DIV/0!</v>
      </c>
      <c r="D31" s="1"/>
      <c r="E31" s="1"/>
      <c r="F31" s="1"/>
      <c r="G31" s="1"/>
      <c r="H31" s="1"/>
      <c r="I31" s="1"/>
      <c r="J31" s="1"/>
      <c r="K31" s="1"/>
      <c r="L31" s="2"/>
    </row>
    <row r="32" spans="1:12" ht="13.5" thickBot="1">
      <c r="A32" s="58"/>
      <c r="B32" s="3"/>
      <c r="C32" s="3"/>
      <c r="D32" s="3"/>
      <c r="E32" s="3"/>
      <c r="F32" s="3"/>
      <c r="G32" s="3"/>
      <c r="H32" s="3"/>
      <c r="I32" s="3"/>
      <c r="J32" s="3"/>
      <c r="K32" s="3"/>
      <c r="L32" s="4"/>
    </row>
    <row r="33" spans="4:12" ht="12.75">
      <c r="D33" s="1"/>
      <c r="E33" s="1"/>
      <c r="F33" s="1"/>
      <c r="G33" s="1"/>
      <c r="H33" s="1"/>
      <c r="I33" s="1"/>
      <c r="J33" s="1"/>
      <c r="K33" s="1"/>
      <c r="L33" s="1"/>
    </row>
  </sheetData>
  <sheetProtection password="9D6B" sheet="1" objects="1" scenarios="1"/>
  <mergeCells count="4">
    <mergeCell ref="B11:B12"/>
    <mergeCell ref="C11:C12"/>
    <mergeCell ref="J2:K2"/>
    <mergeCell ref="I3:K3"/>
  </mergeCells>
  <printOptions horizontalCentered="1" vertic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2"/>
  <headerFooter alignWithMargins="0">
    <oddFooter>&amp;L&amp;C&amp;F&amp;Rerst. Rettenegger Reinhard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Netzwerke / PC-Service</dc:creator>
  <cp:keywords/>
  <dc:description/>
  <cp:lastModifiedBy>QM</cp:lastModifiedBy>
  <cp:lastPrinted>2006-11-21T07:53:20Z</cp:lastPrinted>
  <dcterms:created xsi:type="dcterms:W3CDTF">1999-07-20T11:04:13Z</dcterms:created>
  <dcterms:modified xsi:type="dcterms:W3CDTF">2013-03-12T12:51:08Z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-1553906359</vt:i4>
  </property>
  <property fmtid="{D5CDD505-2E9C-101B-9397-08002B2CF9AE}" pid="3" name="_EmailSubject">
    <vt:lpwstr/>
  </property>
  <property fmtid="{D5CDD505-2E9C-101B-9397-08002B2CF9AE}" pid="4" name="_AuthorEmail">
    <vt:lpwstr>k.stehli@aon.at</vt:lpwstr>
  </property>
  <property fmtid="{D5CDD505-2E9C-101B-9397-08002B2CF9AE}" pid="5" name="_AuthorEmailDisplayName">
    <vt:lpwstr>Karl Stehli</vt:lpwstr>
  </property>
  <property fmtid="{D5CDD505-2E9C-101B-9397-08002B2CF9AE}" pid="6" name="_ReviewingToolsShownOnce">
    <vt:lpwstr/>
  </property>
</Properties>
</file>